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Regenerace vrtu L5" sheetId="2" r:id="rId2"/>
    <sheet name="02 - Stavební práce na vr..." sheetId="3" r:id="rId3"/>
    <sheet name="03 - Regenerace vrtu L6" sheetId="4" r:id="rId4"/>
    <sheet name="04 - Stavební práce na vr...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Regenerace vrtu L5'!$C$80:$K$102</definedName>
    <definedName name="_xlnm.Print_Area" localSheetId="1">'01 - Regenerace vrtu L5'!$C$4:$J$39,'01 - Regenerace vrtu L5'!$C$45:$J$62,'01 - Regenerace vrtu L5'!$C$68:$K$102</definedName>
    <definedName name="_xlnm.Print_Titles" localSheetId="1">'01 - Regenerace vrtu L5'!$80:$80</definedName>
    <definedName name="_xlnm._FilterDatabase" localSheetId="2" hidden="1">'02 - Stavební práce na vr...'!$C$85:$K$153</definedName>
    <definedName name="_xlnm.Print_Area" localSheetId="2">'02 - Stavební práce na vr...'!$C$4:$J$39,'02 - Stavební práce na vr...'!$C$45:$J$67,'02 - Stavební práce na vr...'!$C$73:$K$153</definedName>
    <definedName name="_xlnm.Print_Titles" localSheetId="2">'02 - Stavební práce na vr...'!$85:$85</definedName>
    <definedName name="_xlnm._FilterDatabase" localSheetId="3" hidden="1">'03 - Regenerace vrtu L6'!$C$80:$K$102</definedName>
    <definedName name="_xlnm.Print_Area" localSheetId="3">'03 - Regenerace vrtu L6'!$C$4:$J$39,'03 - Regenerace vrtu L6'!$C$45:$J$62,'03 - Regenerace vrtu L6'!$C$68:$K$102</definedName>
    <definedName name="_xlnm.Print_Titles" localSheetId="3">'03 - Regenerace vrtu L6'!$80:$80</definedName>
    <definedName name="_xlnm._FilterDatabase" localSheetId="4" hidden="1">'04 - Stavební práce na vr...'!$C$85:$K$152</definedName>
    <definedName name="_xlnm.Print_Area" localSheetId="4">'04 - Stavební práce na vr...'!$C$4:$J$39,'04 - Stavební práce na vr...'!$C$45:$J$67,'04 - Stavební práce na vr...'!$C$73:$K$152</definedName>
    <definedName name="_xlnm.Print_Titles" localSheetId="4">'04 - Stavební práce na vr...'!$85:$85</definedName>
    <definedName name="_xlnm._FilterDatabase" localSheetId="5" hidden="1">'VRN - Vedlejší rozpočtové...'!$C$81:$K$88</definedName>
    <definedName name="_xlnm.Print_Area" localSheetId="5">'VRN - Vedlejší rozpočtové...'!$C$4:$J$39,'VRN - Vedlejší rozpočtové...'!$C$45:$J$63,'VRN - Vedlejší rozpočtové...'!$C$69:$K$88</definedName>
    <definedName name="_xlnm.Print_Titles" localSheetId="5">'VRN - Vedlejší rozpočtové...'!$81:$81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8"/>
  <c r="BH88"/>
  <c r="BG88"/>
  <c r="BF88"/>
  <c r="T88"/>
  <c r="T87"/>
  <c r="R88"/>
  <c r="R87"/>
  <c r="P88"/>
  <c r="P87"/>
  <c r="BI86"/>
  <c r="BH86"/>
  <c r="BG86"/>
  <c r="BF86"/>
  <c r="T86"/>
  <c r="R86"/>
  <c r="P86"/>
  <c r="BI85"/>
  <c r="BH85"/>
  <c r="BG85"/>
  <c r="BF85"/>
  <c r="T85"/>
  <c r="R85"/>
  <c r="P85"/>
  <c r="J79"/>
  <c r="F78"/>
  <c r="F76"/>
  <c r="E74"/>
  <c r="J55"/>
  <c r="F54"/>
  <c r="F52"/>
  <c r="E50"/>
  <c r="J21"/>
  <c r="E21"/>
  <c r="J54"/>
  <c r="J20"/>
  <c r="J18"/>
  <c r="E18"/>
  <c r="F79"/>
  <c r="J17"/>
  <c r="J12"/>
  <c r="J76"/>
  <c r="E7"/>
  <c r="E72"/>
  <c i="5" r="J37"/>
  <c r="J36"/>
  <c i="1" r="AY58"/>
  <c i="5" r="J35"/>
  <c i="1" r="AX58"/>
  <c i="5"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83"/>
  <c r="J17"/>
  <c r="J12"/>
  <c r="J80"/>
  <c r="E7"/>
  <c r="E48"/>
  <c i="4" r="J37"/>
  <c r="J36"/>
  <c i="1" r="AY57"/>
  <c i="4" r="J35"/>
  <c i="1" r="AX57"/>
  <c i="4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152"/>
  <c r="BH152"/>
  <c r="BG152"/>
  <c r="BF152"/>
  <c r="T152"/>
  <c r="T151"/>
  <c r="R152"/>
  <c r="R151"/>
  <c r="P152"/>
  <c r="P151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83"/>
  <c r="J17"/>
  <c r="J12"/>
  <c r="J80"/>
  <c r="E7"/>
  <c r="E48"/>
  <c i="2" r="J37"/>
  <c r="J36"/>
  <c i="1" r="AY55"/>
  <c i="2" r="J35"/>
  <c i="1" r="AX55"/>
  <c i="2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F77"/>
  <c r="F75"/>
  <c r="E73"/>
  <c r="J55"/>
  <c r="F54"/>
  <c r="F52"/>
  <c r="E50"/>
  <c r="J21"/>
  <c r="E21"/>
  <c r="J54"/>
  <c r="J20"/>
  <c r="J18"/>
  <c r="E18"/>
  <c r="F55"/>
  <c r="J17"/>
  <c r="J12"/>
  <c r="J75"/>
  <c r="E7"/>
  <c r="E71"/>
  <c i="1" r="L50"/>
  <c r="AM50"/>
  <c r="AM49"/>
  <c r="L49"/>
  <c r="AM47"/>
  <c r="L47"/>
  <c r="L45"/>
  <c r="L44"/>
  <c i="3" r="J113"/>
  <c i="4" r="BK99"/>
  <c r="BK92"/>
  <c r="J89"/>
  <c r="J99"/>
  <c r="J95"/>
  <c r="BK90"/>
  <c r="J88"/>
  <c r="J83"/>
  <c r="BK83"/>
  <c i="5" r="BK148"/>
  <c r="J136"/>
  <c r="J131"/>
  <c r="J125"/>
  <c r="J117"/>
  <c r="BK103"/>
  <c r="BK92"/>
  <c r="BK145"/>
  <c r="BK136"/>
  <c r="BK131"/>
  <c r="J128"/>
  <c r="J119"/>
  <c r="BK110"/>
  <c r="J94"/>
  <c i="6" r="BK88"/>
  <c r="BK86"/>
  <c r="J88"/>
  <c i="2" r="BK102"/>
  <c r="J88"/>
  <c r="BK96"/>
  <c r="J91"/>
  <c r="J84"/>
  <c r="BK100"/>
  <c r="BK92"/>
  <c r="BK99"/>
  <c r="BK95"/>
  <c r="BK88"/>
  <c i="3" r="BK152"/>
  <c r="BK144"/>
  <c r="BK140"/>
  <c r="BK136"/>
  <c r="BK133"/>
  <c r="J128"/>
  <c r="J125"/>
  <c r="J103"/>
  <c r="BK125"/>
  <c r="BK122"/>
  <c r="J122"/>
  <c r="BK110"/>
  <c r="J100"/>
  <c r="J94"/>
  <c i="4" r="BK101"/>
  <c r="BK100"/>
  <c r="BK95"/>
  <c r="BK91"/>
  <c r="BK88"/>
  <c r="J100"/>
  <c r="BK94"/>
  <c r="BK89"/>
  <c r="J84"/>
  <c r="BK84"/>
  <c i="5" r="J151"/>
  <c r="J141"/>
  <c r="J135"/>
  <c r="J130"/>
  <c r="BK123"/>
  <c r="J114"/>
  <c r="BK100"/>
  <c r="BK89"/>
  <c r="J143"/>
  <c r="BK135"/>
  <c r="BK130"/>
  <c r="BK125"/>
  <c r="BK117"/>
  <c r="J103"/>
  <c r="J89"/>
  <c r="F35"/>
  <c i="3" r="J142"/>
  <c r="J137"/>
  <c r="J135"/>
  <c r="J130"/>
  <c r="BK117"/>
  <c r="J110"/>
  <c r="J97"/>
  <c r="BK92"/>
  <c r="J152"/>
  <c r="J131"/>
  <c r="BK128"/>
  <c r="J117"/>
  <c r="BK89"/>
  <c i="4" r="J94"/>
  <c r="J91"/>
  <c r="BK87"/>
  <c r="BK93"/>
  <c r="J85"/>
  <c r="BK85"/>
  <c r="J87"/>
  <c i="5" r="BK143"/>
  <c r="BK134"/>
  <c r="BK128"/>
  <c r="J122"/>
  <c r="J113"/>
  <c r="BK97"/>
  <c r="BK151"/>
  <c r="BK141"/>
  <c r="J134"/>
  <c r="BK122"/>
  <c r="BK114"/>
  <c r="J100"/>
  <c r="J92"/>
  <c i="6" r="J86"/>
  <c r="J85"/>
  <c r="BK85"/>
  <c i="2" r="BK90"/>
  <c r="J86"/>
  <c r="BK94"/>
  <c r="J90"/>
  <c r="J102"/>
  <c r="J95"/>
  <c r="BK87"/>
  <c r="J92"/>
  <c r="J85"/>
  <c i="3" r="BK146"/>
  <c r="BK142"/>
  <c r="BK137"/>
  <c r="BK135"/>
  <c r="BK131"/>
  <c r="BK119"/>
  <c r="J114"/>
  <c r="BK126"/>
  <c r="BK123"/>
  <c r="J119"/>
  <c r="BK103"/>
  <c r="BK97"/>
  <c r="J92"/>
  <c i="4" r="J102"/>
  <c r="J96"/>
  <c r="J93"/>
  <c r="J90"/>
  <c r="J101"/>
  <c r="BK96"/>
  <c r="J92"/>
  <c r="J86"/>
  <c r="BK86"/>
  <c r="BK102"/>
  <c i="5" r="J145"/>
  <c r="BK139"/>
  <c r="BK132"/>
  <c r="BK126"/>
  <c r="BK119"/>
  <c r="J110"/>
  <c r="BK94"/>
  <c r="J148"/>
  <c r="J139"/>
  <c r="J132"/>
  <c r="J126"/>
  <c r="J123"/>
  <c r="BK113"/>
  <c r="J97"/>
  <c i="2" r="BK101"/>
  <c r="J100"/>
  <c r="BK89"/>
  <c r="BK86"/>
  <c i="1" r="AS54"/>
  <c i="2" r="BK85"/>
  <c r="J83"/>
  <c r="J101"/>
  <c r="J99"/>
  <c r="J93"/>
  <c r="BK91"/>
  <c r="BK83"/>
  <c r="J96"/>
  <c r="J94"/>
  <c r="BK93"/>
  <c r="J89"/>
  <c r="J87"/>
  <c r="BK84"/>
  <c i="3" r="BK149"/>
  <c r="J146"/>
  <c r="J144"/>
  <c r="J140"/>
  <c r="J136"/>
  <c r="J133"/>
  <c r="J126"/>
  <c r="J123"/>
  <c r="BK113"/>
  <c r="BK100"/>
  <c r="BK94"/>
  <c r="J89"/>
  <c r="J149"/>
  <c r="BK130"/>
  <c r="BK114"/>
  <c i="4" l="1" r="BK82"/>
  <c r="J82"/>
  <c r="J60"/>
  <c i="2" r="P82"/>
  <c r="T82"/>
  <c r="P98"/>
  <c r="T98"/>
  <c i="3" r="P88"/>
  <c r="R88"/>
  <c r="BK99"/>
  <c r="J99"/>
  <c r="J62"/>
  <c r="R99"/>
  <c r="BK109"/>
  <c r="J109"/>
  <c r="J63"/>
  <c r="P109"/>
  <c r="R109"/>
  <c r="BK139"/>
  <c r="J139"/>
  <c r="J64"/>
  <c r="P139"/>
  <c r="R139"/>
  <c r="T139"/>
  <c i="4" r="R82"/>
  <c r="BK98"/>
  <c r="J98"/>
  <c r="J61"/>
  <c r="P98"/>
  <c r="T98"/>
  <c i="5" r="P88"/>
  <c r="T88"/>
  <c r="R99"/>
  <c r="T99"/>
  <c r="R109"/>
  <c i="6" r="R84"/>
  <c r="R83"/>
  <c r="R82"/>
  <c i="2" r="BK82"/>
  <c r="J82"/>
  <c r="J60"/>
  <c r="R82"/>
  <c r="BK98"/>
  <c r="J98"/>
  <c r="J61"/>
  <c r="R98"/>
  <c i="3" r="BK88"/>
  <c r="T88"/>
  <c r="P99"/>
  <c r="T99"/>
  <c i="4" r="P82"/>
  <c r="P81"/>
  <c i="1" r="AU57"/>
  <c i="4" r="T82"/>
  <c r="T81"/>
  <c r="R98"/>
  <c i="5" r="BK88"/>
  <c r="J88"/>
  <c r="J61"/>
  <c r="R88"/>
  <c r="BK99"/>
  <c r="J99"/>
  <c r="J62"/>
  <c r="P99"/>
  <c r="BK109"/>
  <c r="J109"/>
  <c r="J63"/>
  <c r="P109"/>
  <c r="T109"/>
  <c r="BK138"/>
  <c r="J138"/>
  <c r="J64"/>
  <c r="P138"/>
  <c r="R138"/>
  <c r="T138"/>
  <c i="6" r="BK84"/>
  <c r="J84"/>
  <c r="J61"/>
  <c i="3" r="T109"/>
  <c i="6" r="P84"/>
  <c r="P83"/>
  <c r="P82"/>
  <c i="1" r="AU59"/>
  <c i="6" r="T84"/>
  <c r="T83"/>
  <c r="T82"/>
  <c i="3" r="BK148"/>
  <c r="J148"/>
  <c r="J65"/>
  <c r="BK151"/>
  <c r="J151"/>
  <c r="J66"/>
  <c i="5" r="BK147"/>
  <c r="J147"/>
  <c r="J65"/>
  <c r="BK150"/>
  <c r="J150"/>
  <c r="J66"/>
  <c i="6" r="BK87"/>
  <c r="J87"/>
  <c r="J62"/>
  <c i="5" r="BK87"/>
  <c r="J87"/>
  <c r="J60"/>
  <c i="6" r="J52"/>
  <c r="F55"/>
  <c r="J78"/>
  <c r="BE85"/>
  <c r="E48"/>
  <c r="BE86"/>
  <c r="BE88"/>
  <c i="4" r="R81"/>
  <c i="5" r="J52"/>
  <c r="F55"/>
  <c r="E76"/>
  <c r="BE89"/>
  <c r="BE94"/>
  <c r="BE97"/>
  <c r="BE110"/>
  <c r="BE113"/>
  <c r="BE114"/>
  <c r="BE119"/>
  <c r="BE123"/>
  <c r="BE128"/>
  <c r="BE130"/>
  <c r="BE132"/>
  <c r="BE135"/>
  <c r="BE139"/>
  <c r="BE145"/>
  <c r="BE148"/>
  <c r="J54"/>
  <c r="BE92"/>
  <c r="BE100"/>
  <c r="BE103"/>
  <c r="BE117"/>
  <c r="BE122"/>
  <c r="BE125"/>
  <c r="BE126"/>
  <c r="BE131"/>
  <c r="BE134"/>
  <c r="BE136"/>
  <c r="BE141"/>
  <c r="BE143"/>
  <c r="BE151"/>
  <c i="1" r="BB58"/>
  <c i="4" r="J54"/>
  <c i="3" r="J88"/>
  <c r="J61"/>
  <c i="4" r="E48"/>
  <c r="J52"/>
  <c r="F55"/>
  <c r="BE83"/>
  <c r="BE84"/>
  <c r="BE85"/>
  <c r="BE86"/>
  <c r="BE88"/>
  <c r="BE90"/>
  <c r="BE93"/>
  <c r="BE94"/>
  <c r="BE96"/>
  <c r="BE101"/>
  <c r="BE102"/>
  <c r="BE87"/>
  <c r="BE89"/>
  <c r="BE91"/>
  <c r="BE92"/>
  <c r="BE95"/>
  <c r="BE99"/>
  <c r="BE100"/>
  <c i="3" r="J52"/>
  <c r="J54"/>
  <c r="E76"/>
  <c r="BE94"/>
  <c r="BE97"/>
  <c r="BE100"/>
  <c r="BE113"/>
  <c r="BE123"/>
  <c r="BE135"/>
  <c r="F55"/>
  <c r="BE89"/>
  <c r="BE92"/>
  <c r="BE103"/>
  <c r="BE110"/>
  <c r="BE114"/>
  <c r="BE117"/>
  <c r="BE119"/>
  <c r="BE122"/>
  <c r="BE125"/>
  <c r="BE126"/>
  <c r="BE128"/>
  <c r="BE130"/>
  <c r="BE131"/>
  <c r="BE133"/>
  <c r="BE136"/>
  <c r="BE137"/>
  <c r="BE140"/>
  <c r="BE142"/>
  <c r="BE144"/>
  <c r="BE146"/>
  <c r="BE149"/>
  <c r="BE152"/>
  <c i="2" r="E48"/>
  <c r="F78"/>
  <c r="BE87"/>
  <c r="BE92"/>
  <c r="BE93"/>
  <c r="BE94"/>
  <c r="J52"/>
  <c r="J77"/>
  <c r="BE86"/>
  <c r="BE90"/>
  <c r="BE96"/>
  <c r="BE89"/>
  <c r="BE100"/>
  <c r="BE101"/>
  <c r="BE83"/>
  <c r="BE84"/>
  <c r="BE85"/>
  <c r="BE88"/>
  <c r="BE91"/>
  <c r="BE95"/>
  <c r="BE99"/>
  <c r="BE102"/>
  <c r="F34"/>
  <c i="1" r="BA55"/>
  <c i="3" r="F37"/>
  <c i="1" r="BD56"/>
  <c i="5" r="J34"/>
  <c i="1" r="AW58"/>
  <c i="6" r="F37"/>
  <c i="1" r="BD59"/>
  <c i="2" r="F36"/>
  <c i="1" r="BC55"/>
  <c i="3" r="F35"/>
  <c i="1" r="BB56"/>
  <c i="5" r="F34"/>
  <c i="1" r="BA58"/>
  <c i="6" r="F36"/>
  <c i="1" r="BC59"/>
  <c i="2" r="F37"/>
  <c i="1" r="BD55"/>
  <c i="4" r="F36"/>
  <c i="1" r="BC57"/>
  <c i="4" r="F35"/>
  <c i="1" r="BB57"/>
  <c i="5" r="F36"/>
  <c i="1" r="BC58"/>
  <c i="6" r="F34"/>
  <c i="1" r="BA59"/>
  <c i="3" r="J34"/>
  <c i="1" r="AW56"/>
  <c i="4" r="J34"/>
  <c i="1" r="AW57"/>
  <c i="5" r="F37"/>
  <c i="1" r="BD58"/>
  <c i="4" r="F37"/>
  <c i="1" r="BD57"/>
  <c i="6" r="F35"/>
  <c i="1" r="BB59"/>
  <c i="6" r="J34"/>
  <c i="1" r="AW59"/>
  <c i="2" r="J34"/>
  <c i="1" r="AW55"/>
  <c i="3" r="F34"/>
  <c i="1" r="BA56"/>
  <c i="4" r="F34"/>
  <c i="1" r="BA57"/>
  <c i="2" r="F35"/>
  <c i="1" r="BB55"/>
  <c i="3" r="F36"/>
  <c i="1" r="BC56"/>
  <c i="5" l="1" r="R87"/>
  <c r="R86"/>
  <c i="3" r="T87"/>
  <c r="T86"/>
  <c i="5" r="T87"/>
  <c r="T86"/>
  <c i="3" r="R87"/>
  <c r="R86"/>
  <c i="2" r="T81"/>
  <c r="P81"/>
  <c i="1" r="AU55"/>
  <c i="3" r="BK87"/>
  <c r="J87"/>
  <c r="J60"/>
  <c i="2" r="R81"/>
  <c i="5" r="P87"/>
  <c r="P86"/>
  <c i="1" r="AU58"/>
  <c i="3" r="P87"/>
  <c r="P86"/>
  <c i="1" r="AU56"/>
  <c i="2" r="BK81"/>
  <c r="J81"/>
  <c r="J59"/>
  <c i="4" r="BK81"/>
  <c r="J81"/>
  <c i="6" r="BK83"/>
  <c r="J83"/>
  <c r="J60"/>
  <c i="5" r="BK86"/>
  <c r="J86"/>
  <c r="J59"/>
  <c i="2" r="F33"/>
  <c i="1" r="AZ55"/>
  <c r="BB54"/>
  <c r="AX54"/>
  <c i="4" r="J33"/>
  <c i="1" r="AV57"/>
  <c r="AT57"/>
  <c r="BA54"/>
  <c r="W30"/>
  <c r="BC54"/>
  <c r="AY54"/>
  <c i="4" r="J30"/>
  <c i="1" r="AG57"/>
  <c i="3" r="J33"/>
  <c i="1" r="AV56"/>
  <c r="AT56"/>
  <c i="4" r="F33"/>
  <c i="1" r="AZ57"/>
  <c i="6" r="F33"/>
  <c i="1" r="AZ59"/>
  <c i="2" r="J33"/>
  <c i="1" r="AV55"/>
  <c r="AT55"/>
  <c i="5" r="J33"/>
  <c i="1" r="AV58"/>
  <c r="AT58"/>
  <c r="BD54"/>
  <c r="W33"/>
  <c i="5" r="F33"/>
  <c i="1" r="AZ58"/>
  <c i="6" r="J33"/>
  <c i="1" r="AV59"/>
  <c r="AT59"/>
  <c i="3" r="F33"/>
  <c i="1" r="AZ56"/>
  <c i="4" l="1" r="J59"/>
  <c i="6" r="BK82"/>
  <c r="J82"/>
  <c i="3" r="BK86"/>
  <c r="J86"/>
  <c r="J59"/>
  <c i="4" r="J39"/>
  <c i="1" r="AN57"/>
  <c r="AZ54"/>
  <c r="W29"/>
  <c i="6" r="J30"/>
  <c i="1" r="AG59"/>
  <c i="2" r="J30"/>
  <c i="1" r="AG55"/>
  <c i="5" r="J30"/>
  <c i="1" r="AG58"/>
  <c r="AW54"/>
  <c r="AK30"/>
  <c r="W31"/>
  <c r="AU54"/>
  <c r="W32"/>
  <c i="6" l="1" r="J39"/>
  <c i="2" r="J39"/>
  <c i="6" r="J59"/>
  <c i="5" r="J39"/>
  <c i="1" r="AN58"/>
  <c r="AN59"/>
  <c r="AN55"/>
  <c r="AV54"/>
  <c r="AK29"/>
  <c i="3" r="J30"/>
  <c i="1" r="AG56"/>
  <c r="AN56"/>
  <c i="3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<sst xmlns="http://schemas.openxmlformats.org/spreadsheetml/2006/main">
  <si>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</si>
  <si>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</si>
  <si>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</si>
  <si>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</si>
  <si>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</si>
  <si>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{57d8869e-1fc1-4880-a914-11db16ec6ba9}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</si>
  <si>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</si>
  <si>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</si>
  <si>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</si>
  <si>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</si>
  <si>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</si>
  <si>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</si>
  <si>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</si>
  <si>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</si>
  <si>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230814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</si>
  <si>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</si>
  <si>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</si>
  <si>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Prohloubení a regenerace starého vrtu L-5, L-6</t>
  </si>
  <si>
    <t>KSO:</t>
  </si>
  <si>
    <t/>
  </si>
  <si>
    <t>CC-CZ:</t>
  </si>
  <si>
    <t>Místo:</t>
  </si>
  <si>
    <t>Lipíže</t>
  </si>
  <si>
    <t>Datum:</t>
  </si>
  <si>
    <t>14. 8. 2023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</si>
  <si>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</si>
  <si>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</si>
  <si>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</si>
  <si>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</si>
  <si>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</si>
  <si>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</si>
  <si>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</si>
  <si>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</si>
  <si>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</si>
  <si>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</si>
  <si>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47914700</t>
  </si>
  <si>
    <t>ENVIREX spol. s r.o.</t>
  </si>
  <si>
    <t>CZ47914700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</si>
  <si>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</si>
  <si>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</si>
  <si>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</si>
  <si>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</si>
  <si>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</si>
  <si>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</si>
  <si>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</si>
  <si>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</si>
  <si>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</si>
  <si>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</si>
  <si>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</si>
  <si>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</si>
  <si>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</si>
  <si>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</si>
  <si>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</si>
  <si>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</si>
  <si>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</si>
  <si>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</si>
  <si>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</si>
  <si>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</si>
  <si>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</si>
  <si>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</si>
  <si>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</si>
  <si>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</si>
  <si>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</si>
  <si>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</si>
  <si>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</si>
  <si>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</si>
  <si>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</si>
  <si>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</si>
  <si>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</si>
  <si>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</si>
  <si>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</si>
  <si>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</si>
  <si>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</si>
  <si>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</si>
  <si>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</si>
  <si>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</si>
  <si>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</si>
  <si>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</si>
  <si>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</si>
  <si>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</si>
  <si>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Regenerace vrtu L5</t>
  </si>
  <si>
    <t>STA</t>
  </si>
  <si>
    <t>1</t>
  </si>
  <si>
    <t>{a1f0d2ab-babf-4bd1-87ee-632a79716440}</t>
  </si>
  <si>
    <t>2</t>
  </si>
  <si>
    <t>02</t>
  </si>
  <si>
    <t>Stavební práce na vrtu L5</t>
  </si>
  <si>
    <t>{f5678b59-0291-4ac3-8136-4338b3bf2348}</t>
  </si>
  <si>
    <t>03</t>
  </si>
  <si>
    <t>Regenerace vrtu L6</t>
  </si>
  <si>
    <t>{4ec4b07f-4800-4756-988a-fd11503a38e7}</t>
  </si>
  <si>
    <t>04</t>
  </si>
  <si>
    <t>Stavební práce na vrtu L6</t>
  </si>
  <si>
    <t>{8815d0ec-c7b1-4640-a56a-5c6f7ba423e1}</t>
  </si>
  <si>
    <t>VRN</t>
  </si>
  <si>
    <t>Vedlejší rozpočtové náklady</t>
  </si>
  <si>
    <t>{fe63d1d5-a7fc-4471-bf19-dab69657b667}</t>
  </si>
  <si>
    <t>KRYCÍ LIST SOUPISU PRACÍ</t>
  </si>
  <si>
    <t>Objekt:</t>
  </si>
  <si>
    <t>01 - Regenerace vrtu L5</t>
  </si>
  <si>
    <t>REKAPITULACE ČLENĚNÍ SOUPISU PRACÍ</t>
  </si>
  <si>
    <t>Kód dílu - Popis</t>
  </si>
  <si>
    <t>Cena celkem [CZK]</t>
  </si>
  <si>
    <t>-1</t>
  </si>
  <si>
    <t>D2 - Technické práce</t>
  </si>
  <si>
    <t>D3 - Vyhodnocovací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</si>
  <si>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</si>
  <si>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</si>
  <si>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</si>
  <si>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</si>
  <si>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</si>
  <si>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</si>
  <si>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</si>
  <si>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</si>
  <si>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</si>
  <si>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</si>
  <si>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</si>
  <si>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</si>
  <si>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</si>
  <si>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D2</t>
  </si>
  <si>
    <t>Technické práce</t>
  </si>
  <si>
    <t>ROZPOCET</t>
  </si>
  <si>
    <t>K</t>
  </si>
  <si>
    <t>Pol3</t>
  </si>
  <si>
    <t>demontáž stávajícího čerpadla z vrtu</t>
  </si>
  <si>
    <t>kp.</t>
  </si>
  <si>
    <t>4</t>
  </si>
  <si>
    <t>-1533543365</t>
  </si>
  <si>
    <t>3</t>
  </si>
  <si>
    <t>Pol4</t>
  </si>
  <si>
    <t>pronájem jeřábu</t>
  </si>
  <si>
    <t>kpl.</t>
  </si>
  <si>
    <t>-260835447</t>
  </si>
  <si>
    <t>Pol5</t>
  </si>
  <si>
    <t>Příprava pracoviště - montáž vrtné soupravy</t>
  </si>
  <si>
    <t>-1343918475</t>
  </si>
  <si>
    <t>5</t>
  </si>
  <si>
    <t>Pol6</t>
  </si>
  <si>
    <t>Vrtné práce 60-90 m - prohloubení</t>
  </si>
  <si>
    <t>bm</t>
  </si>
  <si>
    <t>1450380874</t>
  </si>
  <si>
    <t>6</t>
  </si>
  <si>
    <t>Pol7</t>
  </si>
  <si>
    <t>Odpískování a mamutkování vrtu</t>
  </si>
  <si>
    <t>1302536086</t>
  </si>
  <si>
    <t>7</t>
  </si>
  <si>
    <t>Pol8</t>
  </si>
  <si>
    <t>Likvidace pracoviště</t>
  </si>
  <si>
    <t>1032542780</t>
  </si>
  <si>
    <t>8</t>
  </si>
  <si>
    <t>Pol9</t>
  </si>
  <si>
    <t>Odvoz vývrtku do kontejneru</t>
  </si>
  <si>
    <t>t</t>
  </si>
  <si>
    <t>457499034</t>
  </si>
  <si>
    <t>9</t>
  </si>
  <si>
    <t>Pol12</t>
  </si>
  <si>
    <t>začerpání vrtu před regenerací cca 1 hod - měření parametrů</t>
  </si>
  <si>
    <t>-999242380</t>
  </si>
  <si>
    <t>10</t>
  </si>
  <si>
    <t>Pol13</t>
  </si>
  <si>
    <t>montáž regeneračního zařízení na vrtu</t>
  </si>
  <si>
    <t>1484454033</t>
  </si>
  <si>
    <t>11</t>
  </si>
  <si>
    <t>Pol14</t>
  </si>
  <si>
    <t>mechanická regenerace perforované části vrtu systémem HYDROPULS s aerliftem</t>
  </si>
  <si>
    <t>-1340260364</t>
  </si>
  <si>
    <t>12</t>
  </si>
  <si>
    <t>Pol15</t>
  </si>
  <si>
    <t>demontáž regeneračního zařízení na vrtu</t>
  </si>
  <si>
    <t>-777910972</t>
  </si>
  <si>
    <t>13</t>
  </si>
  <si>
    <t>Pol16</t>
  </si>
  <si>
    <t>začerpání vrtu po regeneraci cca 1 hod - měření parametrů</t>
  </si>
  <si>
    <t>-1403909010</t>
  </si>
  <si>
    <t>14</t>
  </si>
  <si>
    <t>Pol17</t>
  </si>
  <si>
    <t>TV prohlídka stavu výstroje vrtu po regeneraci</t>
  </si>
  <si>
    <t>1485940376</t>
  </si>
  <si>
    <t>Pol18</t>
  </si>
  <si>
    <t>Vystrojení vrtu - Komplet_x000d_
(čerpadlo, potrubí výtlaku, kabel, lanko,...)</t>
  </si>
  <si>
    <t>kpl</t>
  </si>
  <si>
    <t>1478723617</t>
  </si>
  <si>
    <t>P</t>
  </si>
  <si>
    <t>Poznámka k položce:_x000d_
Kompletní nové vystrojení vrtu čerpací technikou.</t>
  </si>
  <si>
    <t>D3</t>
  </si>
  <si>
    <t>Vyhodnocovací práce</t>
  </si>
  <si>
    <t>16</t>
  </si>
  <si>
    <t>Pol19</t>
  </si>
  <si>
    <t>záznam TV prohlídky na DVD</t>
  </si>
  <si>
    <t>-29623508</t>
  </si>
  <si>
    <t>17</t>
  </si>
  <si>
    <t>Pol20</t>
  </si>
  <si>
    <t>laboratorní analýzy - kompletní včetně odběru a dopravy</t>
  </si>
  <si>
    <t>1332136669</t>
  </si>
  <si>
    <t>18</t>
  </si>
  <si>
    <t>Pol21</t>
  </si>
  <si>
    <t>dlouhodobá čerapcí zkouška 10 dní</t>
  </si>
  <si>
    <t>-1263905250</t>
  </si>
  <si>
    <t>19</t>
  </si>
  <si>
    <t>Pol22</t>
  </si>
  <si>
    <t>Závěrečná a technická zpráva</t>
  </si>
  <si>
    <t>806880985</t>
  </si>
  <si>
    <t>02 - Stavební práce na vrtu L5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</si>
  <si>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</si>
  <si>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</si>
  <si>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</si>
  <si>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</si>
  <si>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</si>
  <si>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</si>
  <si>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HZS - Hodinové zúčtovací sazby</t>
  </si>
  <si>
    <t>HSV</t>
  </si>
  <si>
    <t>Práce a dodávky HSV</t>
  </si>
  <si>
    <t>Zemní práce</t>
  </si>
  <si>
    <t>111151101</t>
  </si>
  <si>
    <t>Odstranění travin a rákosu strojně travin, při celkové ploše do 100 m2</t>
  </si>
  <si>
    <t>m2</t>
  </si>
  <si>
    <t>CS ÚRS 2023 02</t>
  </si>
  <si>
    <t>-1831037369</t>
  </si>
  <si>
    <t>Online PSC</t>
  </si>
  <si>
    <t>https://podminky.urs.cz/item/CS_URS_2023_02/111151101</t>
  </si>
  <si>
    <t>VV</t>
  </si>
  <si>
    <t>10*8</t>
  </si>
  <si>
    <t>166151101</t>
  </si>
  <si>
    <t>Přehození neulehlého výkopku strojně z horniny třídy těžitelnosti I, skupiny 1 až 3</t>
  </si>
  <si>
    <t>m3</t>
  </si>
  <si>
    <t>-1054936138</t>
  </si>
  <si>
    <t>https://podminky.urs.cz/item/CS_URS_2023_02/166151101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</si>
  <si>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</si>
  <si>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</si>
  <si>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2054897843</t>
  </si>
  <si>
    <t>https://podminky.urs.cz/item/CS_URS_2023_02/171152111</t>
  </si>
  <si>
    <t>(5/3*(4*4+sqrt(4*4*3*3)+3*3))*0,2</t>
  </si>
  <si>
    <t>M</t>
  </si>
  <si>
    <t>58343959</t>
  </si>
  <si>
    <t>kamenivo drcené hrubé frakce 32/63</t>
  </si>
  <si>
    <t>2141806666</t>
  </si>
  <si>
    <t>12,333*1,7 'Přepočtené koeficientem množství</t>
  </si>
  <si>
    <t>Zakládání</t>
  </si>
  <si>
    <t>275311611</t>
  </si>
  <si>
    <t>Základy z betonu prostého patky a bloky z betonu kamenem prokládaného tř. C 16/20</t>
  </si>
  <si>
    <t>CS ÚRS 2023 01</t>
  </si>
  <si>
    <t>1457079281</t>
  </si>
  <si>
    <t>https://podminky.urs.cz/item/CS_URS_2023_01/275311611</t>
  </si>
  <si>
    <t>4,514/2</t>
  </si>
  <si>
    <t>58932563</t>
  </si>
  <si>
    <t>beton C 16/20 X0,XC1 kamenivo frakce 0/8</t>
  </si>
  <si>
    <t>1909886024</t>
  </si>
  <si>
    <t>7*0,5*0,5*0,8*0,5</t>
  </si>
  <si>
    <t>6*0,5*0,5*0,6*0,5</t>
  </si>
  <si>
    <t>0,4*0,4*0,4</t>
  </si>
  <si>
    <t>2*0,5*0,5*1</t>
  </si>
  <si>
    <t>Součet</t>
  </si>
  <si>
    <t>Svislé a kompletní konstrukce</t>
  </si>
  <si>
    <t>348101220</t>
  </si>
  <si>
    <t>Osazení vrat nebo vrátek k oplocení na sloupky ocelové, plochy jednotlivě přes 2 do 4 m2</t>
  </si>
  <si>
    <t>kus</t>
  </si>
  <si>
    <t>1985242341</t>
  </si>
  <si>
    <t>https://podminky.urs.cz/item/CS_URS_2023_01/348101220</t>
  </si>
  <si>
    <t>55342335</t>
  </si>
  <si>
    <t>branka plotová jednokřídlá Pz s PVC vrstvou 1000x2030mm</t>
  </si>
  <si>
    <t>471160875</t>
  </si>
  <si>
    <t>348401130</t>
  </si>
  <si>
    <t>Montáž oplocení z pletiva strojového s napínacími dráty přes 1,6 do 2,0 m</t>
  </si>
  <si>
    <t>m</t>
  </si>
  <si>
    <t>-1067024786</t>
  </si>
  <si>
    <t>https://podminky.urs.cz/item/CS_URS_2023_01/348401130</t>
  </si>
  <si>
    <t>57</t>
  </si>
  <si>
    <t>31327515</t>
  </si>
  <si>
    <t>pletivo drátěné plastifikované se čtvercovými oky 55/2,5mm v 2000mm</t>
  </si>
  <si>
    <t>-636127569</t>
  </si>
  <si>
    <t>348401320</t>
  </si>
  <si>
    <t>Montáž oplocení z pletiva rozvinutí, uchycení a napnutí drátu ostnatého</t>
  </si>
  <si>
    <t>-726418547</t>
  </si>
  <si>
    <t>https://podminky.urs.cz/item/CS_URS_2023_01/348401320</t>
  </si>
  <si>
    <t>57*2</t>
  </si>
  <si>
    <t>31478001</t>
  </si>
  <si>
    <t>drát ostnatý</t>
  </si>
  <si>
    <t>-2023166967</t>
  </si>
  <si>
    <t>31324826</t>
  </si>
  <si>
    <t>napínák na drát bavoletu povrchová úprava žár. zinek</t>
  </si>
  <si>
    <t>-1994064360</t>
  </si>
  <si>
    <t>31324834</t>
  </si>
  <si>
    <t>plotový jednostranný bavolet dl 200-400mm pro 2-3 dráty na profilovaný sloupek D 40-50mm povrchová úprava Al komaxit</t>
  </si>
  <si>
    <t>1343953390</t>
  </si>
  <si>
    <t>348401350</t>
  </si>
  <si>
    <t>Montáž oplocení z pletiva rozvinutí, uchycení a napnutí drátu napínacího</t>
  </si>
  <si>
    <t>-1677388465</t>
  </si>
  <si>
    <t>https://podminky.urs.cz/item/CS_URS_2023_01/348401350</t>
  </si>
  <si>
    <t>348401360</t>
  </si>
  <si>
    <t>Montáž oplocení z pletiva rozvinutí, uchycení a napnutí drátu přiháčkování pletiva k napínacímu drátu</t>
  </si>
  <si>
    <t>-640277311</t>
  </si>
  <si>
    <t>https://podminky.urs.cz/item/CS_URS_2023_01/348401360</t>
  </si>
  <si>
    <t>15619100</t>
  </si>
  <si>
    <t>drát kruhový poplastovaný napínací 2,5/3,5mm</t>
  </si>
  <si>
    <t>1652960403</t>
  </si>
  <si>
    <t>15619200</t>
  </si>
  <si>
    <t>drát poplastovaný kruhový vázací 1,1/1,5mm</t>
  </si>
  <si>
    <t>2089101920</t>
  </si>
  <si>
    <t>348401415</t>
  </si>
  <si>
    <t>Montáž oplocení z pletiva bavoletu rozpěrné tyče</t>
  </si>
  <si>
    <t>1578855256</t>
  </si>
  <si>
    <t>https://podminky.urs.cz/item/CS_URS_2023_01/348401415</t>
  </si>
  <si>
    <t>20</t>
  </si>
  <si>
    <t>55342265</t>
  </si>
  <si>
    <t>sloupek plotový koncový Pz a komaxitový 3000/48x1,5mm</t>
  </si>
  <si>
    <t>415491381</t>
  </si>
  <si>
    <t>55342272</t>
  </si>
  <si>
    <t>vzpěra plotová 38x1,5mm včetně krytky s uchem 2000mm</t>
  </si>
  <si>
    <t>-925927219</t>
  </si>
  <si>
    <t>22</t>
  </si>
  <si>
    <t>55342328</t>
  </si>
  <si>
    <t>sloupek pro branku 70x70mm v 1,5m včetně pantu</t>
  </si>
  <si>
    <t>-371572369</t>
  </si>
  <si>
    <t>Ostatní konstrukce a práce, bourání</t>
  </si>
  <si>
    <t>23</t>
  </si>
  <si>
    <t>966071711</t>
  </si>
  <si>
    <t>Bourání plotových sloupků a vzpěr ocelových trubkových nebo profilovaných výšky do 2,50 m zabetonovaných</t>
  </si>
  <si>
    <t>2086527877</t>
  </si>
  <si>
    <t>https://podminky.urs.cz/item/CS_URS_2023_02/966071711</t>
  </si>
  <si>
    <t>24</t>
  </si>
  <si>
    <t>966071822</t>
  </si>
  <si>
    <t>Rozebrání oplocení z pletiva drátěného se čtvercovými oky, výšky přes 1,6 do 2,0 m</t>
  </si>
  <si>
    <t>920753561</t>
  </si>
  <si>
    <t>https://podminky.urs.cz/item/CS_URS_2023_02/966071822</t>
  </si>
  <si>
    <t>25</t>
  </si>
  <si>
    <t>966071831</t>
  </si>
  <si>
    <t>Rozebrání oplocení z pletiva ostnatého drátu, výšky do 2,0 m</t>
  </si>
  <si>
    <t>401068718</t>
  </si>
  <si>
    <t>https://podminky.urs.cz/item/CS_URS_2023_02/966071831</t>
  </si>
  <si>
    <t>26</t>
  </si>
  <si>
    <t>966073810</t>
  </si>
  <si>
    <t>Rozebrání vrat a vrátek k oplocení plochy jednotlivě do 2 m2</t>
  </si>
  <si>
    <t>1959253830</t>
  </si>
  <si>
    <t>https://podminky.urs.cz/item/CS_URS_2023_02/966073810</t>
  </si>
  <si>
    <t>998</t>
  </si>
  <si>
    <t>Přesun hmot</t>
  </si>
  <si>
    <t>27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</si>
  <si>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</si>
  <si>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</si>
  <si>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-1871480127</t>
  </si>
  <si>
    <t>https://podminky.urs.cz/item/CS_URS_2023_02/998142251</t>
  </si>
  <si>
    <t>HZS</t>
  </si>
  <si>
    <t>Hodinové zúčtovací sazby</t>
  </si>
  <si>
    <t>28</t>
  </si>
  <si>
    <t>HZS4131</t>
  </si>
  <si>
    <t>Hodinové zúčtovací sazby ostatních profesí obsluha stavebních strojů a zařízení jeřábník</t>
  </si>
  <si>
    <t>hod</t>
  </si>
  <si>
    <t>512</t>
  </si>
  <si>
    <t>1420961268</t>
  </si>
  <si>
    <t>https://podminky.urs.cz/item/CS_URS_2023_02/HZS4131</t>
  </si>
  <si>
    <t>03 - Regenerace vrtu L6</t>
  </si>
  <si>
    <t>04 - Stavební práce na vrtu L6</t>
  </si>
  <si>
    <t>(5/3*(4*4+sqrt(4*4*3*3)+3*3))*0,3</t>
  </si>
  <si>
    <t>18,5*1,7 'Přepočtené koeficientem množství</t>
  </si>
  <si>
    <t>80</t>
  </si>
  <si>
    <t>80*2</t>
  </si>
  <si>
    <t>VRN - Vedlejší rozpočtové náklady</t>
  </si>
  <si>
    <t xml:space="preserve">    VRN1 - Průzkumné, geodetické a projektové práce</t>
  </si>
  <si>
    <t xml:space="preserve">    VRN3 - Inženýrská činnost</t>
  </si>
  <si>
    <t>VRN1</t>
  </si>
  <si>
    <t>Průzkumné, geodetické a projektové práce</t>
  </si>
  <si>
    <t>012103000</t>
  </si>
  <si>
    <t>Geodetické práce před výstavbou - oplocení a hranice parcel</t>
  </si>
  <si>
    <t>-630588011</t>
  </si>
  <si>
    <t>013254000</t>
  </si>
  <si>
    <t>Dokumentace skutečného provedení stavby</t>
  </si>
  <si>
    <t>1791968993</t>
  </si>
  <si>
    <t>VRN3</t>
  </si>
  <si>
    <t>Inženýrská činnost</t>
  </si>
  <si>
    <t>0400010R4</t>
  </si>
  <si>
    <t>Uvedení do provozu. Zajištění všech nezbytných zkoušek (zhutnění, kamerové zkoušky, atd), testů a revizí podle ČSN a případných jiných právních nebo technických předpisů platných v doběprovádění a předání díla, kterými bude prokázáno dosažení předepsané kvality a předepsaných technických parametrů díla. zajištění a předání všech certifikátů, atestů, prohlášení o shodě a technických listů k zabudovávaným materiálům a to ještě před jejich použitím, provedení všech potřebných revizí a zkoušek, předání návodů k obsluze v českém jazyce. zajištění a předání objednateli příslušných protokolů o měření, požadovaných právními předpisy, projektovou dokumentací nebo stavebním povolením a provedení všch opatření potřebných k tomu, aby tato měření prokázala splnění požadovaných limitů</t>
  </si>
  <si>
    <t>soubor</t>
  </si>
  <si>
    <t>1925321486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</si>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</sst>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1" TargetMode="External" /><Relationship Id="rId2" Type="http://schemas.openxmlformats.org/officeDocument/2006/relationships/hyperlink" Target="https://podminky.urs.cz/item/CS_URS_2023_02/166151101" TargetMode="External" /><Relationship Id="rId3" Type="http://schemas.openxmlformats.org/officeDocument/2006/relationships/hyperlink" Target="https://podminky.urs.cz/item/CS_URS_2023_02/171152111" TargetMode="External" /><Relationship Id="rId4" Type="http://schemas.openxmlformats.org/officeDocument/2006/relationships/hyperlink" Target="https://podminky.urs.cz/item/CS_URS_2023_01/275311611" TargetMode="External" /><Relationship Id="rId5" Type="http://schemas.openxmlformats.org/officeDocument/2006/relationships/hyperlink" Target="https://podminky.urs.cz/item/CS_URS_2023_01/348101220" TargetMode="External" /><Relationship Id="rId6" Type="http://schemas.openxmlformats.org/officeDocument/2006/relationships/hyperlink" Target="https://podminky.urs.cz/item/CS_URS_2023_01/348401130" TargetMode="External" /><Relationship Id="rId7" Type="http://schemas.openxmlformats.org/officeDocument/2006/relationships/hyperlink" Target="https://podminky.urs.cz/item/CS_URS_2023_01/348401320" TargetMode="External" /><Relationship Id="rId8" Type="http://schemas.openxmlformats.org/officeDocument/2006/relationships/hyperlink" Target="https://podminky.urs.cz/item/CS_URS_2023_01/348401350" TargetMode="External" /><Relationship Id="rId9" Type="http://schemas.openxmlformats.org/officeDocument/2006/relationships/hyperlink" Target="https://podminky.urs.cz/item/CS_URS_2023_01/348401360" TargetMode="External" /><Relationship Id="rId10" Type="http://schemas.openxmlformats.org/officeDocument/2006/relationships/hyperlink" Target="https://podminky.urs.cz/item/CS_URS_2023_01/348401415" TargetMode="External" /><Relationship Id="rId11" Type="http://schemas.openxmlformats.org/officeDocument/2006/relationships/hyperlink" Target="https://podminky.urs.cz/item/CS_URS_2023_02/966071711" TargetMode="External" /><Relationship Id="rId12" Type="http://schemas.openxmlformats.org/officeDocument/2006/relationships/hyperlink" Target="https://podminky.urs.cz/item/CS_URS_2023_02/966071822" TargetMode="External" /><Relationship Id="rId13" Type="http://schemas.openxmlformats.org/officeDocument/2006/relationships/hyperlink" Target="https://podminky.urs.cz/item/CS_URS_2023_02/966071831" TargetMode="External" /><Relationship Id="rId14" Type="http://schemas.openxmlformats.org/officeDocument/2006/relationships/hyperlink" Target="https://podminky.urs.cz/item/CS_URS_2023_02/966073810" TargetMode="External" /><Relationship Id="rId15" Type="http://schemas.openxmlformats.org/officeDocument/2006/relationships/hyperlink" Target="https://podminky.urs.cz/item/CS_URS_2023_02/998142251" TargetMode="External" /><Relationship Id="rId16" Type="http://schemas.openxmlformats.org/officeDocument/2006/relationships/hyperlink" Target="https://podminky.urs.cz/item/CS_URS_2023_02/HZS413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01" TargetMode="External" /><Relationship Id="rId2" Type="http://schemas.openxmlformats.org/officeDocument/2006/relationships/hyperlink" Target="https://podminky.urs.cz/item/CS_URS_2023_02/166151101" TargetMode="External" /><Relationship Id="rId3" Type="http://schemas.openxmlformats.org/officeDocument/2006/relationships/hyperlink" Target="https://podminky.urs.cz/item/CS_URS_2023_02/171152111" TargetMode="External" /><Relationship Id="rId4" Type="http://schemas.openxmlformats.org/officeDocument/2006/relationships/hyperlink" Target="https://podminky.urs.cz/item/CS_URS_2023_01/275311611" TargetMode="External" /><Relationship Id="rId5" Type="http://schemas.openxmlformats.org/officeDocument/2006/relationships/hyperlink" Target="https://podminky.urs.cz/item/CS_URS_2023_01/348101220" TargetMode="External" /><Relationship Id="rId6" Type="http://schemas.openxmlformats.org/officeDocument/2006/relationships/hyperlink" Target="https://podminky.urs.cz/item/CS_URS_2023_01/348401130" TargetMode="External" /><Relationship Id="rId7" Type="http://schemas.openxmlformats.org/officeDocument/2006/relationships/hyperlink" Target="https://podminky.urs.cz/item/CS_URS_2023_01/348401320" TargetMode="External" /><Relationship Id="rId8" Type="http://schemas.openxmlformats.org/officeDocument/2006/relationships/hyperlink" Target="https://podminky.urs.cz/item/CS_URS_2023_01/348401350" TargetMode="External" /><Relationship Id="rId9" Type="http://schemas.openxmlformats.org/officeDocument/2006/relationships/hyperlink" Target="https://podminky.urs.cz/item/CS_URS_2023_01/348401360" TargetMode="External" /><Relationship Id="rId10" Type="http://schemas.openxmlformats.org/officeDocument/2006/relationships/hyperlink" Target="https://podminky.urs.cz/item/CS_URS_2023_01/348401415" TargetMode="External" /><Relationship Id="rId11" Type="http://schemas.openxmlformats.org/officeDocument/2006/relationships/hyperlink" Target="https://podminky.urs.cz/item/CS_URS_2023_02/966071711" TargetMode="External" /><Relationship Id="rId12" Type="http://schemas.openxmlformats.org/officeDocument/2006/relationships/hyperlink" Target="https://podminky.urs.cz/item/CS_URS_2023_02/966071822" TargetMode="External" /><Relationship Id="rId13" Type="http://schemas.openxmlformats.org/officeDocument/2006/relationships/hyperlink" Target="https://podminky.urs.cz/item/CS_URS_2023_02/966071831" TargetMode="External" /><Relationship Id="rId14" Type="http://schemas.openxmlformats.org/officeDocument/2006/relationships/hyperlink" Target="https://podminky.urs.cz/item/CS_URS_2023_02/966073810" TargetMode="External" /><Relationship Id="rId15" Type="http://schemas.openxmlformats.org/officeDocument/2006/relationships/hyperlink" Target="https://podminky.urs.cz/item/CS_URS_2023_02/998142251" TargetMode="External" /><Relationship Id="rId16" Type="http://schemas.openxmlformats.org/officeDocument/2006/relationships/hyperlink" Target="https://podminky.urs.cz/item/CS_URS_2023_02/HZS413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0.15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0.15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230814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Prohloubení a regenerace starého vrtu L-5, L-6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Lipíže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14. 8. 2023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Dobříš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ENVIREX spol. s 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Regenerace vrtu L5'!J30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'01 - Regenerace vrtu L5'!P81</f>
        <v>0</v>
      </c>
      <c r="AV55" s="121">
        <f>'01 - Regenerace vrtu L5'!J33</f>
        <v>0</v>
      </c>
      <c r="AW55" s="121">
        <f>'01 - Regenerace vrtu L5'!J34</f>
        <v>0</v>
      </c>
      <c r="AX55" s="121">
        <f>'01 - Regenerace vrtu L5'!J35</f>
        <v>0</v>
      </c>
      <c r="AY55" s="121">
        <f>'01 - Regenerace vrtu L5'!J36</f>
        <v>0</v>
      </c>
      <c r="AZ55" s="121">
        <f>'01 - Regenerace vrtu L5'!F33</f>
        <v>0</v>
      </c>
      <c r="BA55" s="121">
        <f>'01 - Regenerace vrtu L5'!F34</f>
        <v>0</v>
      </c>
      <c r="BB55" s="121">
        <f>'01 - Regenerace vrtu L5'!F35</f>
        <v>0</v>
      </c>
      <c r="BC55" s="121">
        <f>'01 - Regenerace vrtu L5'!F36</f>
        <v>0</v>
      </c>
      <c r="BD55" s="123">
        <f>'01 - Regenerace vrtu L5'!F37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Stavební práce na vr...'!J30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'02 - Stavební práce na vr...'!P86</f>
        <v>0</v>
      </c>
      <c r="AV56" s="121">
        <f>'02 - Stavební práce na vr...'!J33</f>
        <v>0</v>
      </c>
      <c r="AW56" s="121">
        <f>'02 - Stavební práce na vr...'!J34</f>
        <v>0</v>
      </c>
      <c r="AX56" s="121">
        <f>'02 - Stavební práce na vr...'!J35</f>
        <v>0</v>
      </c>
      <c r="AY56" s="121">
        <f>'02 - Stavební práce na vr...'!J36</f>
        <v>0</v>
      </c>
      <c r="AZ56" s="121">
        <f>'02 - Stavební práce na vr...'!F33</f>
        <v>0</v>
      </c>
      <c r="BA56" s="121">
        <f>'02 - Stavební práce na vr...'!F34</f>
        <v>0</v>
      </c>
      <c r="BB56" s="121">
        <f>'02 - Stavební práce na vr...'!F35</f>
        <v>0</v>
      </c>
      <c r="BC56" s="121">
        <f>'02 - Stavební práce na vr...'!F36</f>
        <v>0</v>
      </c>
      <c r="BD56" s="123">
        <f>'02 - Stavební práce na vr...'!F37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16.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Regenerace vrtu L6'!J30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'03 - Regenerace vrtu L6'!P81</f>
        <v>0</v>
      </c>
      <c r="AV57" s="121">
        <f>'03 - Regenerace vrtu L6'!J33</f>
        <v>0</v>
      </c>
      <c r="AW57" s="121">
        <f>'03 - Regenerace vrtu L6'!J34</f>
        <v>0</v>
      </c>
      <c r="AX57" s="121">
        <f>'03 - Regenerace vrtu L6'!J35</f>
        <v>0</v>
      </c>
      <c r="AY57" s="121">
        <f>'03 - Regenerace vrtu L6'!J36</f>
        <v>0</v>
      </c>
      <c r="AZ57" s="121">
        <f>'03 - Regenerace vrtu L6'!F33</f>
        <v>0</v>
      </c>
      <c r="BA57" s="121">
        <f>'03 - Regenerace vrtu L6'!F34</f>
        <v>0</v>
      </c>
      <c r="BB57" s="121">
        <f>'03 - Regenerace vrtu L6'!F35</f>
        <v>0</v>
      </c>
      <c r="BC57" s="121">
        <f>'03 - Regenerace vrtu L6'!F36</f>
        <v>0</v>
      </c>
      <c r="BD57" s="123">
        <f>'03 - Regenerace vrtu L6'!F37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16.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Stavební práce na vr...'!J30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'04 - Stavební práce na vr...'!P86</f>
        <v>0</v>
      </c>
      <c r="AV58" s="121">
        <f>'04 - Stavební práce na vr...'!J33</f>
        <v>0</v>
      </c>
      <c r="AW58" s="121">
        <f>'04 - Stavební práce na vr...'!J34</f>
        <v>0</v>
      </c>
      <c r="AX58" s="121">
        <f>'04 - Stavební práce na vr...'!J35</f>
        <v>0</v>
      </c>
      <c r="AY58" s="121">
        <f>'04 - Stavební práce na vr...'!J36</f>
        <v>0</v>
      </c>
      <c r="AZ58" s="121">
        <f>'04 - Stavební práce na vr...'!F33</f>
        <v>0</v>
      </c>
      <c r="BA58" s="121">
        <f>'04 - Stavební práce na vr...'!F34</f>
        <v>0</v>
      </c>
      <c r="BB58" s="121">
        <f>'04 - Stavební práce na vr...'!F35</f>
        <v>0</v>
      </c>
      <c r="BC58" s="121">
        <f>'04 - Stavební práce na vr...'!F36</f>
        <v>0</v>
      </c>
      <c r="BD58" s="123">
        <f>'04 - Stavební práce na vr...'!F37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7" customFormat="1" ht="16.5" customHeight="1">
      <c r="A59" s="112" t="s">
        <v>78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'VRN - Vedlejší rozpočtové...'!J30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81</v>
      </c>
      <c r="AR59" s="119"/>
      <c r="AS59" s="125">
        <v>0</v>
      </c>
      <c r="AT59" s="126">
        <f>ROUND(SUM(AV59:AW59),2)</f>
        <v>0</v>
      </c>
      <c r="AU59" s="127">
        <f>'VRN - Vedlejší rozpočtové...'!P82</f>
        <v>0</v>
      </c>
      <c r="AV59" s="126">
        <f>'VRN - Vedlejší rozpočtové...'!J33</f>
        <v>0</v>
      </c>
      <c r="AW59" s="126">
        <f>'VRN - Vedlejší rozpočtové...'!J34</f>
        <v>0</v>
      </c>
      <c r="AX59" s="126">
        <f>'VRN - Vedlejší rozpočtové...'!J35</f>
        <v>0</v>
      </c>
      <c r="AY59" s="126">
        <f>'VRN - Vedlejší rozpočtové...'!J36</f>
        <v>0</v>
      </c>
      <c r="AZ59" s="126">
        <f>'VRN - Vedlejší rozpočtové...'!F33</f>
        <v>0</v>
      </c>
      <c r="BA59" s="126">
        <f>'VRN - Vedlejší rozpočtové...'!F34</f>
        <v>0</v>
      </c>
      <c r="BB59" s="126">
        <f>'VRN - Vedlejší rozpočtové...'!F35</f>
        <v>0</v>
      </c>
      <c r="BC59" s="126">
        <f>'VRN - Vedlejší rozpočtové...'!F36</f>
        <v>0</v>
      </c>
      <c r="BD59" s="128">
        <f>'VRN - Vedlejší rozpočtové...'!F37</f>
        <v>0</v>
      </c>
      <c r="BE59" s="7"/>
      <c r="BT59" s="124" t="s">
        <v>82</v>
      </c>
      <c r="BV59" s="124" t="s">
        <v>76</v>
      </c>
      <c r="BW59" s="124" t="s">
        <v>96</v>
      </c>
      <c r="BX59" s="124" t="s">
        <v>5</v>
      </c>
      <c r="CL59" s="124" t="s">
        <v>19</v>
      </c>
      <c r="CM59" s="124" t="s">
        <v>84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c9vRUiGkIHoSPdi7daPsTqsOX021nQJ3mEX2F4Td6w74bd1eGKirNIb/CmG/2Wp9ncCHgh2spJ85JVLqszF4ew==" hashValue="v2y34rb2hCRtreIlGJfVKaphoEftXRvHUS8N9uAQCRJ+5N7ZzYMOUfgrJ5WPfrRWECgADbFcoKKPMI6XWaAK/g==" algorithmName="SHA-512" password="D692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Regenerace vrtu L5'!C2" display="/"/>
    <hyperlink ref="A56" location="'02 - Stavební práce na vr...'!C2" display="/"/>
    <hyperlink ref="A57" location="'03 - Regenerace vrtu L6'!C2" display="/"/>
    <hyperlink ref="A58" location="'04 - Stavební práce na vr...'!C2" display="/"/>
    <hyperlink ref="A5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Prohloubení a regenerace starého vrtu L-5, L-6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ROUND((SUM(BE81:BE102)),  2)</f>
        <v>0</v>
      </c>
      <c r="G33" s="39"/>
      <c r="H33" s="39"/>
      <c r="I33" s="149">
        <v>0.21</v>
      </c>
      <c r="J33" s="148">
        <f>ROUND(((SUM(BE81:BE102))*I33),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ROUND((SUM(BF81:BF102)),  2)</f>
        <v>0</v>
      </c>
      <c r="G34" s="39"/>
      <c r="H34" s="39"/>
      <c r="I34" s="149">
        <v>0.15</v>
      </c>
      <c r="J34" s="148">
        <f>ROUND(((SUM(BF81:BF102))*I34),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ROUND((SUM(BG81:BG102)),  2)</f>
        <v>0</v>
      </c>
      <c r="G35" s="39"/>
      <c r="H35" s="39"/>
      <c r="I35" s="149">
        <v>0.21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ROUND((SUM(BH81:BH102)),  2)</f>
        <v>0</v>
      </c>
      <c r="G36" s="39"/>
      <c r="H36" s="39"/>
      <c r="I36" s="149">
        <v>0.15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Prohloubení a regenerace starého vrtu L-5, L-6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Regenerace vrtu L5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Lipíže</v>
      </c>
      <c r="G52" s="41"/>
      <c r="H52" s="41"/>
      <c r="I52" s="33" t="s">
        <v>23</v>
      </c>
      <c r="J52" s="73" t="str">
        <f>IF(J12="","",J12)</f>
        <v>14. 8. 2023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Dobříš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ENVIREX spol. s 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105</v>
      </c>
      <c r="E61" s="169"/>
      <c r="F61" s="169"/>
      <c r="G61" s="169"/>
      <c r="H61" s="169"/>
      <c r="I61" s="169"/>
      <c r="J61" s="170">
        <f>J98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Prohloubení a regenerace starého vrtu L-5, L-6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01 - Regenerace vrtu L5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Lipíže</v>
      </c>
      <c r="G75" s="41"/>
      <c r="H75" s="41"/>
      <c r="I75" s="33" t="s">
        <v>23</v>
      </c>
      <c r="J75" s="73" t="str">
        <f>IF(J12="","",J12)</f>
        <v>14. 8. 2023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Dobříš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ENVIREX spol. s 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107</v>
      </c>
      <c r="D80" s="175" t="s">
        <v>59</v>
      </c>
      <c r="E80" s="175" t="s">
        <v>55</v>
      </c>
      <c r="F80" s="175" t="s">
        <v>56</v>
      </c>
      <c r="G80" s="175" t="s">
        <v>108</v>
      </c>
      <c r="H80" s="175" t="s">
        <v>109</v>
      </c>
      <c r="I80" s="175" t="s">
        <v>110</v>
      </c>
      <c r="J80" s="175" t="s">
        <v>102</v>
      </c>
      <c r="K80" s="176" t="s">
        <v>111</v>
      </c>
      <c r="L80" s="177"/>
      <c r="M80" s="93" t="s">
        <v>19</v>
      </c>
      <c r="N80" s="94" t="s">
        <v>44</v>
      </c>
      <c r="O80" s="94" t="s">
        <v>112</v>
      </c>
      <c r="P80" s="94" t="s">
        <v>113</v>
      </c>
      <c r="Q80" s="94" t="s">
        <v>114</v>
      </c>
      <c r="R80" s="94" t="s">
        <v>115</v>
      </c>
      <c r="S80" s="94" t="s">
        <v>116</v>
      </c>
      <c r="T80" s="95" t="s">
        <v>117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118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P82+P98</f>
        <v>0</v>
      </c>
      <c r="Q81" s="97"/>
      <c r="R81" s="180">
        <f>R82+R98</f>
        <v>0</v>
      </c>
      <c r="S81" s="97"/>
      <c r="T81" s="181">
        <f>T82+T98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103</v>
      </c>
      <c r="BK81" s="182">
        <f>BK82+BK98</f>
        <v>0</v>
      </c>
    </row>
    <row r="82" s="11" customFormat="1" ht="25.92" customHeight="1">
      <c r="A82" s="11"/>
      <c r="B82" s="183"/>
      <c r="C82" s="184"/>
      <c r="D82" s="185" t="s">
        <v>73</v>
      </c>
      <c r="E82" s="186" t="s">
        <v>119</v>
      </c>
      <c r="F82" s="186" t="s">
        <v>120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SUM(P83:P97)</f>
        <v>0</v>
      </c>
      <c r="Q82" s="191"/>
      <c r="R82" s="192">
        <f>SUM(R83:R97)</f>
        <v>0</v>
      </c>
      <c r="S82" s="191"/>
      <c r="T82" s="193">
        <f>SUM(T83:T97)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82</v>
      </c>
      <c r="AT82" s="195" t="s">
        <v>73</v>
      </c>
      <c r="AU82" s="195" t="s">
        <v>74</v>
      </c>
      <c r="AY82" s="194" t="s">
        <v>121</v>
      </c>
      <c r="BK82" s="196">
        <f>SUM(BK83:BK97)</f>
        <v>0</v>
      </c>
    </row>
    <row r="83" s="2" customFormat="1" ht="16.5" customHeight="1">
      <c r="A83" s="39"/>
      <c r="B83" s="40"/>
      <c r="C83" s="197" t="s">
        <v>84</v>
      </c>
      <c r="D83" s="197" t="s">
        <v>122</v>
      </c>
      <c r="E83" s="198" t="s">
        <v>123</v>
      </c>
      <c r="F83" s="199" t="s">
        <v>124</v>
      </c>
      <c r="G83" s="200" t="s">
        <v>125</v>
      </c>
      <c r="H83" s="201">
        <v>1</v>
      </c>
      <c r="I83" s="202"/>
      <c r="J83" s="203">
        <f>ROUND(I83*H83,2)</f>
        <v>0</v>
      </c>
      <c r="K83" s="199" t="s">
        <v>19</v>
      </c>
      <c r="L83" s="45"/>
      <c r="M83" s="204" t="s">
        <v>19</v>
      </c>
      <c r="N83" s="205" t="s">
        <v>45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126</v>
      </c>
      <c r="AT83" s="208" t="s">
        <v>122</v>
      </c>
      <c r="AU83" s="208" t="s">
        <v>82</v>
      </c>
      <c r="AY83" s="18" t="s">
        <v>121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82</v>
      </c>
      <c r="BK83" s="209">
        <f>ROUND(I83*H83,2)</f>
        <v>0</v>
      </c>
      <c r="BL83" s="18" t="s">
        <v>126</v>
      </c>
      <c r="BM83" s="208" t="s">
        <v>127</v>
      </c>
    </row>
    <row r="84" s="2" customFormat="1" ht="16.5" customHeight="1">
      <c r="A84" s="39"/>
      <c r="B84" s="40"/>
      <c r="C84" s="197" t="s">
        <v>128</v>
      </c>
      <c r="D84" s="197" t="s">
        <v>122</v>
      </c>
      <c r="E84" s="198" t="s">
        <v>129</v>
      </c>
      <c r="F84" s="199" t="s">
        <v>130</v>
      </c>
      <c r="G84" s="200" t="s">
        <v>131</v>
      </c>
      <c r="H84" s="201">
        <v>2</v>
      </c>
      <c r="I84" s="202"/>
      <c r="J84" s="203">
        <f>ROUND(I84*H84,2)</f>
        <v>0</v>
      </c>
      <c r="K84" s="199" t="s">
        <v>19</v>
      </c>
      <c r="L84" s="45"/>
      <c r="M84" s="204" t="s">
        <v>19</v>
      </c>
      <c r="N84" s="205" t="s">
        <v>45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126</v>
      </c>
      <c r="AT84" s="208" t="s">
        <v>122</v>
      </c>
      <c r="AU84" s="208" t="s">
        <v>82</v>
      </c>
      <c r="AY84" s="18" t="s">
        <v>121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82</v>
      </c>
      <c r="BK84" s="209">
        <f>ROUND(I84*H84,2)</f>
        <v>0</v>
      </c>
      <c r="BL84" s="18" t="s">
        <v>126</v>
      </c>
      <c r="BM84" s="208" t="s">
        <v>132</v>
      </c>
    </row>
    <row r="85" s="2" customFormat="1" ht="16.5" customHeight="1">
      <c r="A85" s="39"/>
      <c r="B85" s="40"/>
      <c r="C85" s="197" t="s">
        <v>126</v>
      </c>
      <c r="D85" s="197" t="s">
        <v>122</v>
      </c>
      <c r="E85" s="198" t="s">
        <v>133</v>
      </c>
      <c r="F85" s="199" t="s">
        <v>134</v>
      </c>
      <c r="G85" s="200" t="s">
        <v>131</v>
      </c>
      <c r="H85" s="201">
        <v>1</v>
      </c>
      <c r="I85" s="202"/>
      <c r="J85" s="203">
        <f>ROUND(I85*H85,2)</f>
        <v>0</v>
      </c>
      <c r="K85" s="199" t="s">
        <v>19</v>
      </c>
      <c r="L85" s="45"/>
      <c r="M85" s="204" t="s">
        <v>19</v>
      </c>
      <c r="N85" s="205" t="s">
        <v>45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126</v>
      </c>
      <c r="AT85" s="208" t="s">
        <v>122</v>
      </c>
      <c r="AU85" s="208" t="s">
        <v>82</v>
      </c>
      <c r="AY85" s="18" t="s">
        <v>121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82</v>
      </c>
      <c r="BK85" s="209">
        <f>ROUND(I85*H85,2)</f>
        <v>0</v>
      </c>
      <c r="BL85" s="18" t="s">
        <v>126</v>
      </c>
      <c r="BM85" s="208" t="s">
        <v>135</v>
      </c>
    </row>
    <row r="86" s="2" customFormat="1" ht="16.5" customHeight="1">
      <c r="A86" s="39"/>
      <c r="B86" s="40"/>
      <c r="C86" s="197" t="s">
        <v>136</v>
      </c>
      <c r="D86" s="197" t="s">
        <v>122</v>
      </c>
      <c r="E86" s="198" t="s">
        <v>137</v>
      </c>
      <c r="F86" s="199" t="s">
        <v>138</v>
      </c>
      <c r="G86" s="200" t="s">
        <v>139</v>
      </c>
      <c r="H86" s="201">
        <v>30</v>
      </c>
      <c r="I86" s="202"/>
      <c r="J86" s="203">
        <f>ROUND(I86*H86,2)</f>
        <v>0</v>
      </c>
      <c r="K86" s="199" t="s">
        <v>19</v>
      </c>
      <c r="L86" s="45"/>
      <c r="M86" s="204" t="s">
        <v>19</v>
      </c>
      <c r="N86" s="205" t="s">
        <v>45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126</v>
      </c>
      <c r="AT86" s="208" t="s">
        <v>122</v>
      </c>
      <c r="AU86" s="208" t="s">
        <v>82</v>
      </c>
      <c r="AY86" s="18" t="s">
        <v>121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82</v>
      </c>
      <c r="BK86" s="209">
        <f>ROUND(I86*H86,2)</f>
        <v>0</v>
      </c>
      <c r="BL86" s="18" t="s">
        <v>126</v>
      </c>
      <c r="BM86" s="208" t="s">
        <v>140</v>
      </c>
    </row>
    <row r="87" s="2" customFormat="1" ht="16.5" customHeight="1">
      <c r="A87" s="39"/>
      <c r="B87" s="40"/>
      <c r="C87" s="197" t="s">
        <v>141</v>
      </c>
      <c r="D87" s="197" t="s">
        <v>122</v>
      </c>
      <c r="E87" s="198" t="s">
        <v>142</v>
      </c>
      <c r="F87" s="199" t="s">
        <v>143</v>
      </c>
      <c r="G87" s="200" t="s">
        <v>131</v>
      </c>
      <c r="H87" s="201">
        <v>1</v>
      </c>
      <c r="I87" s="202"/>
      <c r="J87" s="203">
        <f>ROUND(I87*H87,2)</f>
        <v>0</v>
      </c>
      <c r="K87" s="199" t="s">
        <v>19</v>
      </c>
      <c r="L87" s="45"/>
      <c r="M87" s="204" t="s">
        <v>19</v>
      </c>
      <c r="N87" s="205" t="s">
        <v>45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126</v>
      </c>
      <c r="AT87" s="208" t="s">
        <v>122</v>
      </c>
      <c r="AU87" s="208" t="s">
        <v>82</v>
      </c>
      <c r="AY87" s="18" t="s">
        <v>121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82</v>
      </c>
      <c r="BK87" s="209">
        <f>ROUND(I87*H87,2)</f>
        <v>0</v>
      </c>
      <c r="BL87" s="18" t="s">
        <v>126</v>
      </c>
      <c r="BM87" s="208" t="s">
        <v>144</v>
      </c>
    </row>
    <row r="88" s="2" customFormat="1" ht="16.5" customHeight="1">
      <c r="A88" s="39"/>
      <c r="B88" s="40"/>
      <c r="C88" s="197" t="s">
        <v>145</v>
      </c>
      <c r="D88" s="197" t="s">
        <v>122</v>
      </c>
      <c r="E88" s="198" t="s">
        <v>146</v>
      </c>
      <c r="F88" s="199" t="s">
        <v>147</v>
      </c>
      <c r="G88" s="200" t="s">
        <v>131</v>
      </c>
      <c r="H88" s="201">
        <v>1</v>
      </c>
      <c r="I88" s="202"/>
      <c r="J88" s="203">
        <f>ROUND(I88*H88,2)</f>
        <v>0</v>
      </c>
      <c r="K88" s="199" t="s">
        <v>19</v>
      </c>
      <c r="L88" s="45"/>
      <c r="M88" s="204" t="s">
        <v>19</v>
      </c>
      <c r="N88" s="205" t="s">
        <v>45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126</v>
      </c>
      <c r="AT88" s="208" t="s">
        <v>122</v>
      </c>
      <c r="AU88" s="208" t="s">
        <v>82</v>
      </c>
      <c r="AY88" s="18" t="s">
        <v>121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82</v>
      </c>
      <c r="BK88" s="209">
        <f>ROUND(I88*H88,2)</f>
        <v>0</v>
      </c>
      <c r="BL88" s="18" t="s">
        <v>126</v>
      </c>
      <c r="BM88" s="208" t="s">
        <v>148</v>
      </c>
    </row>
    <row r="89" s="2" customFormat="1" ht="16.5" customHeight="1">
      <c r="A89" s="39"/>
      <c r="B89" s="40"/>
      <c r="C89" s="197" t="s">
        <v>149</v>
      </c>
      <c r="D89" s="197" t="s">
        <v>122</v>
      </c>
      <c r="E89" s="198" t="s">
        <v>150</v>
      </c>
      <c r="F89" s="199" t="s">
        <v>151</v>
      </c>
      <c r="G89" s="200" t="s">
        <v>152</v>
      </c>
      <c r="H89" s="201">
        <v>5</v>
      </c>
      <c r="I89" s="202"/>
      <c r="J89" s="203">
        <f>ROUND(I89*H89,2)</f>
        <v>0</v>
      </c>
      <c r="K89" s="199" t="s">
        <v>19</v>
      </c>
      <c r="L89" s="45"/>
      <c r="M89" s="204" t="s">
        <v>19</v>
      </c>
      <c r="N89" s="205" t="s">
        <v>45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126</v>
      </c>
      <c r="AT89" s="208" t="s">
        <v>122</v>
      </c>
      <c r="AU89" s="208" t="s">
        <v>82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82</v>
      </c>
      <c r="BK89" s="209">
        <f>ROUND(I89*H89,2)</f>
        <v>0</v>
      </c>
      <c r="BL89" s="18" t="s">
        <v>126</v>
      </c>
      <c r="BM89" s="208" t="s">
        <v>153</v>
      </c>
    </row>
    <row r="90" s="2" customFormat="1" ht="16.5" customHeight="1">
      <c r="A90" s="39"/>
      <c r="B90" s="40"/>
      <c r="C90" s="197" t="s">
        <v>154</v>
      </c>
      <c r="D90" s="197" t="s">
        <v>122</v>
      </c>
      <c r="E90" s="198" t="s">
        <v>155</v>
      </c>
      <c r="F90" s="199" t="s">
        <v>156</v>
      </c>
      <c r="G90" s="200" t="s">
        <v>131</v>
      </c>
      <c r="H90" s="201">
        <v>1</v>
      </c>
      <c r="I90" s="202"/>
      <c r="J90" s="203">
        <f>ROUND(I90*H90,2)</f>
        <v>0</v>
      </c>
      <c r="K90" s="199" t="s">
        <v>19</v>
      </c>
      <c r="L90" s="45"/>
      <c r="M90" s="204" t="s">
        <v>19</v>
      </c>
      <c r="N90" s="205" t="s">
        <v>45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126</v>
      </c>
      <c r="AT90" s="208" t="s">
        <v>122</v>
      </c>
      <c r="AU90" s="208" t="s">
        <v>82</v>
      </c>
      <c r="AY90" s="18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82</v>
      </c>
      <c r="BK90" s="209">
        <f>ROUND(I90*H90,2)</f>
        <v>0</v>
      </c>
      <c r="BL90" s="18" t="s">
        <v>126</v>
      </c>
      <c r="BM90" s="208" t="s">
        <v>157</v>
      </c>
    </row>
    <row r="91" s="2" customFormat="1" ht="16.5" customHeight="1">
      <c r="A91" s="39"/>
      <c r="B91" s="40"/>
      <c r="C91" s="197" t="s">
        <v>158</v>
      </c>
      <c r="D91" s="197" t="s">
        <v>122</v>
      </c>
      <c r="E91" s="198" t="s">
        <v>159</v>
      </c>
      <c r="F91" s="199" t="s">
        <v>160</v>
      </c>
      <c r="G91" s="200" t="s">
        <v>131</v>
      </c>
      <c r="H91" s="201">
        <v>1</v>
      </c>
      <c r="I91" s="202"/>
      <c r="J91" s="203">
        <f>ROUND(I91*H91,2)</f>
        <v>0</v>
      </c>
      <c r="K91" s="199" t="s">
        <v>19</v>
      </c>
      <c r="L91" s="45"/>
      <c r="M91" s="204" t="s">
        <v>19</v>
      </c>
      <c r="N91" s="205" t="s">
        <v>45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126</v>
      </c>
      <c r="AT91" s="208" t="s">
        <v>122</v>
      </c>
      <c r="AU91" s="208" t="s">
        <v>82</v>
      </c>
      <c r="AY91" s="18" t="s">
        <v>121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82</v>
      </c>
      <c r="BK91" s="209">
        <f>ROUND(I91*H91,2)</f>
        <v>0</v>
      </c>
      <c r="BL91" s="18" t="s">
        <v>126</v>
      </c>
      <c r="BM91" s="208" t="s">
        <v>161</v>
      </c>
    </row>
    <row r="92" s="2" customFormat="1" ht="16.5" customHeight="1">
      <c r="A92" s="39"/>
      <c r="B92" s="40"/>
      <c r="C92" s="197" t="s">
        <v>162</v>
      </c>
      <c r="D92" s="197" t="s">
        <v>122</v>
      </c>
      <c r="E92" s="198" t="s">
        <v>163</v>
      </c>
      <c r="F92" s="199" t="s">
        <v>164</v>
      </c>
      <c r="G92" s="200" t="s">
        <v>131</v>
      </c>
      <c r="H92" s="201">
        <v>1</v>
      </c>
      <c r="I92" s="202"/>
      <c r="J92" s="203">
        <f>ROUND(I92*H92,2)</f>
        <v>0</v>
      </c>
      <c r="K92" s="199" t="s">
        <v>19</v>
      </c>
      <c r="L92" s="45"/>
      <c r="M92" s="204" t="s">
        <v>19</v>
      </c>
      <c r="N92" s="205" t="s">
        <v>45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126</v>
      </c>
      <c r="AT92" s="208" t="s">
        <v>122</v>
      </c>
      <c r="AU92" s="208" t="s">
        <v>82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82</v>
      </c>
      <c r="BK92" s="209">
        <f>ROUND(I92*H92,2)</f>
        <v>0</v>
      </c>
      <c r="BL92" s="18" t="s">
        <v>126</v>
      </c>
      <c r="BM92" s="208" t="s">
        <v>165</v>
      </c>
    </row>
    <row r="93" s="2" customFormat="1" ht="16.5" customHeight="1">
      <c r="A93" s="39"/>
      <c r="B93" s="40"/>
      <c r="C93" s="197" t="s">
        <v>166</v>
      </c>
      <c r="D93" s="197" t="s">
        <v>122</v>
      </c>
      <c r="E93" s="198" t="s">
        <v>167</v>
      </c>
      <c r="F93" s="199" t="s">
        <v>168</v>
      </c>
      <c r="G93" s="200" t="s">
        <v>131</v>
      </c>
      <c r="H93" s="201">
        <v>1</v>
      </c>
      <c r="I93" s="202"/>
      <c r="J93" s="203">
        <f>ROUND(I93*H93,2)</f>
        <v>0</v>
      </c>
      <c r="K93" s="199" t="s">
        <v>19</v>
      </c>
      <c r="L93" s="45"/>
      <c r="M93" s="204" t="s">
        <v>19</v>
      </c>
      <c r="N93" s="205" t="s">
        <v>45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126</v>
      </c>
      <c r="AT93" s="208" t="s">
        <v>122</v>
      </c>
      <c r="AU93" s="208" t="s">
        <v>82</v>
      </c>
      <c r="AY93" s="18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82</v>
      </c>
      <c r="BK93" s="209">
        <f>ROUND(I93*H93,2)</f>
        <v>0</v>
      </c>
      <c r="BL93" s="18" t="s">
        <v>126</v>
      </c>
      <c r="BM93" s="208" t="s">
        <v>169</v>
      </c>
    </row>
    <row r="94" s="2" customFormat="1" ht="16.5" customHeight="1">
      <c r="A94" s="39"/>
      <c r="B94" s="40"/>
      <c r="C94" s="197" t="s">
        <v>170</v>
      </c>
      <c r="D94" s="197" t="s">
        <v>122</v>
      </c>
      <c r="E94" s="198" t="s">
        <v>171</v>
      </c>
      <c r="F94" s="199" t="s">
        <v>172</v>
      </c>
      <c r="G94" s="200" t="s">
        <v>131</v>
      </c>
      <c r="H94" s="201">
        <v>1</v>
      </c>
      <c r="I94" s="202"/>
      <c r="J94" s="203">
        <f>ROUND(I94*H94,2)</f>
        <v>0</v>
      </c>
      <c r="K94" s="199" t="s">
        <v>19</v>
      </c>
      <c r="L94" s="45"/>
      <c r="M94" s="204" t="s">
        <v>19</v>
      </c>
      <c r="N94" s="205" t="s">
        <v>45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126</v>
      </c>
      <c r="AT94" s="208" t="s">
        <v>122</v>
      </c>
      <c r="AU94" s="208" t="s">
        <v>82</v>
      </c>
      <c r="AY94" s="18" t="s">
        <v>121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82</v>
      </c>
      <c r="BK94" s="209">
        <f>ROUND(I94*H94,2)</f>
        <v>0</v>
      </c>
      <c r="BL94" s="18" t="s">
        <v>126</v>
      </c>
      <c r="BM94" s="208" t="s">
        <v>173</v>
      </c>
    </row>
    <row r="95" s="2" customFormat="1" ht="16.5" customHeight="1">
      <c r="A95" s="39"/>
      <c r="B95" s="40"/>
      <c r="C95" s="197" t="s">
        <v>174</v>
      </c>
      <c r="D95" s="197" t="s">
        <v>122</v>
      </c>
      <c r="E95" s="198" t="s">
        <v>175</v>
      </c>
      <c r="F95" s="199" t="s">
        <v>176</v>
      </c>
      <c r="G95" s="200" t="s">
        <v>131</v>
      </c>
      <c r="H95" s="201">
        <v>1</v>
      </c>
      <c r="I95" s="202"/>
      <c r="J95" s="203">
        <f>ROUND(I95*H95,2)</f>
        <v>0</v>
      </c>
      <c r="K95" s="199" t="s">
        <v>19</v>
      </c>
      <c r="L95" s="45"/>
      <c r="M95" s="204" t="s">
        <v>19</v>
      </c>
      <c r="N95" s="205" t="s">
        <v>45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126</v>
      </c>
      <c r="AT95" s="208" t="s">
        <v>122</v>
      </c>
      <c r="AU95" s="208" t="s">
        <v>82</v>
      </c>
      <c r="AY95" s="18" t="s">
        <v>121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82</v>
      </c>
      <c r="BK95" s="209">
        <f>ROUND(I95*H95,2)</f>
        <v>0</v>
      </c>
      <c r="BL95" s="18" t="s">
        <v>126</v>
      </c>
      <c r="BM95" s="208" t="s">
        <v>177</v>
      </c>
    </row>
    <row r="96" s="2" customFormat="1" ht="24.15" customHeight="1">
      <c r="A96" s="39"/>
      <c r="B96" s="40"/>
      <c r="C96" s="197" t="s">
        <v>8</v>
      </c>
      <c r="D96" s="197" t="s">
        <v>122</v>
      </c>
      <c r="E96" s="198" t="s">
        <v>178</v>
      </c>
      <c r="F96" s="199" t="s">
        <v>179</v>
      </c>
      <c r="G96" s="200" t="s">
        <v>180</v>
      </c>
      <c r="H96" s="201">
        <v>1</v>
      </c>
      <c r="I96" s="202"/>
      <c r="J96" s="203">
        <f>ROUND(I96*H96,2)</f>
        <v>0</v>
      </c>
      <c r="K96" s="199" t="s">
        <v>19</v>
      </c>
      <c r="L96" s="45"/>
      <c r="M96" s="204" t="s">
        <v>19</v>
      </c>
      <c r="N96" s="205" t="s">
        <v>45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126</v>
      </c>
      <c r="AT96" s="208" t="s">
        <v>122</v>
      </c>
      <c r="AU96" s="208" t="s">
        <v>82</v>
      </c>
      <c r="AY96" s="18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82</v>
      </c>
      <c r="BK96" s="209">
        <f>ROUND(I96*H96,2)</f>
        <v>0</v>
      </c>
      <c r="BL96" s="18" t="s">
        <v>126</v>
      </c>
      <c r="BM96" s="208" t="s">
        <v>181</v>
      </c>
    </row>
    <row r="97" s="2" customFormat="1">
      <c r="A97" s="39"/>
      <c r="B97" s="40"/>
      <c r="C97" s="41"/>
      <c r="D97" s="210" t="s">
        <v>182</v>
      </c>
      <c r="E97" s="41"/>
      <c r="F97" s="211" t="s">
        <v>183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182</v>
      </c>
      <c r="AU97" s="18" t="s">
        <v>82</v>
      </c>
    </row>
    <row r="98" s="11" customFormat="1" ht="25.92" customHeight="1">
      <c r="A98" s="11"/>
      <c r="B98" s="183"/>
      <c r="C98" s="184"/>
      <c r="D98" s="185" t="s">
        <v>73</v>
      </c>
      <c r="E98" s="186" t="s">
        <v>184</v>
      </c>
      <c r="F98" s="186" t="s">
        <v>185</v>
      </c>
      <c r="G98" s="184"/>
      <c r="H98" s="184"/>
      <c r="I98" s="187"/>
      <c r="J98" s="188">
        <f>BK98</f>
        <v>0</v>
      </c>
      <c r="K98" s="184"/>
      <c r="L98" s="189"/>
      <c r="M98" s="190"/>
      <c r="N98" s="191"/>
      <c r="O98" s="191"/>
      <c r="P98" s="192">
        <f>SUM(P99:P102)</f>
        <v>0</v>
      </c>
      <c r="Q98" s="191"/>
      <c r="R98" s="192">
        <f>SUM(R99:R102)</f>
        <v>0</v>
      </c>
      <c r="S98" s="191"/>
      <c r="T98" s="193">
        <f>SUM(T99:T102)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4" t="s">
        <v>82</v>
      </c>
      <c r="AT98" s="195" t="s">
        <v>73</v>
      </c>
      <c r="AU98" s="195" t="s">
        <v>74</v>
      </c>
      <c r="AY98" s="194" t="s">
        <v>121</v>
      </c>
      <c r="BK98" s="196">
        <f>SUM(BK99:BK102)</f>
        <v>0</v>
      </c>
    </row>
    <row r="99" s="2" customFormat="1" ht="16.5" customHeight="1">
      <c r="A99" s="39"/>
      <c r="B99" s="40"/>
      <c r="C99" s="197" t="s">
        <v>186</v>
      </c>
      <c r="D99" s="197" t="s">
        <v>122</v>
      </c>
      <c r="E99" s="198" t="s">
        <v>187</v>
      </c>
      <c r="F99" s="199" t="s">
        <v>188</v>
      </c>
      <c r="G99" s="200" t="s">
        <v>131</v>
      </c>
      <c r="H99" s="201">
        <v>1</v>
      </c>
      <c r="I99" s="202"/>
      <c r="J99" s="203">
        <f>ROUND(I99*H99,2)</f>
        <v>0</v>
      </c>
      <c r="K99" s="199" t="s">
        <v>19</v>
      </c>
      <c r="L99" s="45"/>
      <c r="M99" s="204" t="s">
        <v>19</v>
      </c>
      <c r="N99" s="205" t="s">
        <v>45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126</v>
      </c>
      <c r="AT99" s="208" t="s">
        <v>122</v>
      </c>
      <c r="AU99" s="208" t="s">
        <v>82</v>
      </c>
      <c r="AY99" s="18" t="s">
        <v>121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82</v>
      </c>
      <c r="BK99" s="209">
        <f>ROUND(I99*H99,2)</f>
        <v>0</v>
      </c>
      <c r="BL99" s="18" t="s">
        <v>126</v>
      </c>
      <c r="BM99" s="208" t="s">
        <v>189</v>
      </c>
    </row>
    <row r="100" s="2" customFormat="1" ht="16.5" customHeight="1">
      <c r="A100" s="39"/>
      <c r="B100" s="40"/>
      <c r="C100" s="197" t="s">
        <v>190</v>
      </c>
      <c r="D100" s="197" t="s">
        <v>122</v>
      </c>
      <c r="E100" s="198" t="s">
        <v>191</v>
      </c>
      <c r="F100" s="199" t="s">
        <v>192</v>
      </c>
      <c r="G100" s="200" t="s">
        <v>131</v>
      </c>
      <c r="H100" s="201">
        <v>1</v>
      </c>
      <c r="I100" s="202"/>
      <c r="J100" s="203">
        <f>ROUND(I100*H100,2)</f>
        <v>0</v>
      </c>
      <c r="K100" s="199" t="s">
        <v>19</v>
      </c>
      <c r="L100" s="45"/>
      <c r="M100" s="204" t="s">
        <v>19</v>
      </c>
      <c r="N100" s="205" t="s">
        <v>45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126</v>
      </c>
      <c r="AT100" s="208" t="s">
        <v>122</v>
      </c>
      <c r="AU100" s="208" t="s">
        <v>82</v>
      </c>
      <c r="AY100" s="18" t="s">
        <v>121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82</v>
      </c>
      <c r="BK100" s="209">
        <f>ROUND(I100*H100,2)</f>
        <v>0</v>
      </c>
      <c r="BL100" s="18" t="s">
        <v>126</v>
      </c>
      <c r="BM100" s="208" t="s">
        <v>193</v>
      </c>
    </row>
    <row r="101" s="2" customFormat="1" ht="16.5" customHeight="1">
      <c r="A101" s="39"/>
      <c r="B101" s="40"/>
      <c r="C101" s="197" t="s">
        <v>194</v>
      </c>
      <c r="D101" s="197" t="s">
        <v>122</v>
      </c>
      <c r="E101" s="198" t="s">
        <v>195</v>
      </c>
      <c r="F101" s="199" t="s">
        <v>196</v>
      </c>
      <c r="G101" s="200" t="s">
        <v>131</v>
      </c>
      <c r="H101" s="201">
        <v>1</v>
      </c>
      <c r="I101" s="202"/>
      <c r="J101" s="203">
        <f>ROUND(I101*H101,2)</f>
        <v>0</v>
      </c>
      <c r="K101" s="199" t="s">
        <v>19</v>
      </c>
      <c r="L101" s="45"/>
      <c r="M101" s="204" t="s">
        <v>19</v>
      </c>
      <c r="N101" s="205" t="s">
        <v>45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126</v>
      </c>
      <c r="AT101" s="208" t="s">
        <v>122</v>
      </c>
      <c r="AU101" s="208" t="s">
        <v>82</v>
      </c>
      <c r="AY101" s="18" t="s">
        <v>121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82</v>
      </c>
      <c r="BK101" s="209">
        <f>ROUND(I101*H101,2)</f>
        <v>0</v>
      </c>
      <c r="BL101" s="18" t="s">
        <v>126</v>
      </c>
      <c r="BM101" s="208" t="s">
        <v>197</v>
      </c>
    </row>
    <row r="102" s="2" customFormat="1" ht="16.5" customHeight="1">
      <c r="A102" s="39"/>
      <c r="B102" s="40"/>
      <c r="C102" s="197" t="s">
        <v>198</v>
      </c>
      <c r="D102" s="197" t="s">
        <v>122</v>
      </c>
      <c r="E102" s="198" t="s">
        <v>199</v>
      </c>
      <c r="F102" s="199" t="s">
        <v>200</v>
      </c>
      <c r="G102" s="200" t="s">
        <v>131</v>
      </c>
      <c r="H102" s="201">
        <v>1</v>
      </c>
      <c r="I102" s="202"/>
      <c r="J102" s="203">
        <f>ROUND(I102*H102,2)</f>
        <v>0</v>
      </c>
      <c r="K102" s="199" t="s">
        <v>19</v>
      </c>
      <c r="L102" s="45"/>
      <c r="M102" s="215" t="s">
        <v>19</v>
      </c>
      <c r="N102" s="216" t="s">
        <v>45</v>
      </c>
      <c r="O102" s="21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126</v>
      </c>
      <c r="AT102" s="208" t="s">
        <v>122</v>
      </c>
      <c r="AU102" s="208" t="s">
        <v>82</v>
      </c>
      <c r="AY102" s="18" t="s">
        <v>121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82</v>
      </c>
      <c r="BK102" s="209">
        <f>ROUND(I102*H102,2)</f>
        <v>0</v>
      </c>
      <c r="BL102" s="18" t="s">
        <v>126</v>
      </c>
      <c r="BM102" s="208" t="s">
        <v>201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UM/HX0y1wKcrYOdsKjr3WE8a0CngZ6OUPFx3G81EZ5DMLQodOuQ0X69Z3H6gEOgx2eyiiLec+aEm9qVhJ114ZA==" hashValue="Y5bOkFncB6ks9ubHB2YoPeuMAplvQfQ1Zl1WjaT9urXqoSQCGC5E5ZQiJudO24E9Eb4qRRoMgzoGlaViIEjxUg==" algorithmName="SHA-512" password="D692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Prohloubení a regenerace starého vrtu L-5, L-6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ROUND((SUM(BE86:BE153)),  2)</f>
        <v>0</v>
      </c>
      <c r="G33" s="39"/>
      <c r="H33" s="39"/>
      <c r="I33" s="149">
        <v>0.21</v>
      </c>
      <c r="J33" s="148">
        <f>ROUND(((SUM(BE86:BE153))*I33),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ROUND((SUM(BF86:BF153)),  2)</f>
        <v>0</v>
      </c>
      <c r="G34" s="39"/>
      <c r="H34" s="39"/>
      <c r="I34" s="149">
        <v>0.15</v>
      </c>
      <c r="J34" s="148">
        <f>ROUND(((SUM(BF86:BF153))*I34),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ROUND((SUM(BG86:BG153)),  2)</f>
        <v>0</v>
      </c>
      <c r="G35" s="39"/>
      <c r="H35" s="39"/>
      <c r="I35" s="149">
        <v>0.21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ROUND((SUM(BH86:BH153)),  2)</f>
        <v>0</v>
      </c>
      <c r="G36" s="39"/>
      <c r="H36" s="39"/>
      <c r="I36" s="149">
        <v>0.15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ROUND((SUM(BI86:BI153)),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Prohloubení a regenerace starého vrtu L-5, L-6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Stavební práce na vrtu L5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Lipíže</v>
      </c>
      <c r="G52" s="41"/>
      <c r="H52" s="41"/>
      <c r="I52" s="33" t="s">
        <v>23</v>
      </c>
      <c r="J52" s="73" t="str">
        <f>IF(J12="","",J12)</f>
        <v>14. 8. 2023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Dobříš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ENVIREX spol. s 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203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204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205</v>
      </c>
      <c r="E62" s="223"/>
      <c r="F62" s="223"/>
      <c r="G62" s="223"/>
      <c r="H62" s="223"/>
      <c r="I62" s="223"/>
      <c r="J62" s="224">
        <f>J99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206</v>
      </c>
      <c r="E63" s="223"/>
      <c r="F63" s="223"/>
      <c r="G63" s="223"/>
      <c r="H63" s="223"/>
      <c r="I63" s="223"/>
      <c r="J63" s="224">
        <f>J109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207</v>
      </c>
      <c r="E64" s="223"/>
      <c r="F64" s="223"/>
      <c r="G64" s="223"/>
      <c r="H64" s="223"/>
      <c r="I64" s="223"/>
      <c r="J64" s="224">
        <f>J139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208</v>
      </c>
      <c r="E65" s="223"/>
      <c r="F65" s="223"/>
      <c r="G65" s="223"/>
      <c r="H65" s="223"/>
      <c r="I65" s="223"/>
      <c r="J65" s="224">
        <f>J148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209</v>
      </c>
      <c r="E66" s="169"/>
      <c r="F66" s="169"/>
      <c r="G66" s="169"/>
      <c r="H66" s="169"/>
      <c r="I66" s="169"/>
      <c r="J66" s="170">
        <f>J151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Prohloubení a regenerace starého vrtu L-5, L-6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Stavební práce na vrtu L5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Lipíže</v>
      </c>
      <c r="G80" s="41"/>
      <c r="H80" s="41"/>
      <c r="I80" s="33" t="s">
        <v>23</v>
      </c>
      <c r="J80" s="73" t="str">
        <f>IF(J12="","",J12)</f>
        <v>14. 8. 2023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Dobříš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ENVIREX spol. s 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107</v>
      </c>
      <c r="D85" s="175" t="s">
        <v>59</v>
      </c>
      <c r="E85" s="175" t="s">
        <v>55</v>
      </c>
      <c r="F85" s="175" t="s">
        <v>56</v>
      </c>
      <c r="G85" s="175" t="s">
        <v>108</v>
      </c>
      <c r="H85" s="175" t="s">
        <v>109</v>
      </c>
      <c r="I85" s="175" t="s">
        <v>110</v>
      </c>
      <c r="J85" s="175" t="s">
        <v>102</v>
      </c>
      <c r="K85" s="176" t="s">
        <v>111</v>
      </c>
      <c r="L85" s="177"/>
      <c r="M85" s="93" t="s">
        <v>19</v>
      </c>
      <c r="N85" s="94" t="s">
        <v>44</v>
      </c>
      <c r="O85" s="94" t="s">
        <v>112</v>
      </c>
      <c r="P85" s="94" t="s">
        <v>113</v>
      </c>
      <c r="Q85" s="94" t="s">
        <v>114</v>
      </c>
      <c r="R85" s="94" t="s">
        <v>115</v>
      </c>
      <c r="S85" s="94" t="s">
        <v>116</v>
      </c>
      <c r="T85" s="95" t="s">
        <v>117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118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P87+P151</f>
        <v>0</v>
      </c>
      <c r="Q86" s="97"/>
      <c r="R86" s="180">
        <f>R87+R151</f>
        <v>30.60371598</v>
      </c>
      <c r="S86" s="97"/>
      <c r="T86" s="181">
        <f>T87+T151</f>
        <v>1.32906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103</v>
      </c>
      <c r="BK86" s="182">
        <f>BK87+BK151</f>
        <v>0</v>
      </c>
    </row>
    <row r="87" s="11" customFormat="1" ht="25.92" customHeight="1">
      <c r="A87" s="11"/>
      <c r="B87" s="183"/>
      <c r="C87" s="184"/>
      <c r="D87" s="185" t="s">
        <v>73</v>
      </c>
      <c r="E87" s="186" t="s">
        <v>210</v>
      </c>
      <c r="F87" s="186" t="s">
        <v>211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P88+P99+P109+P139+P148</f>
        <v>0</v>
      </c>
      <c r="Q87" s="191"/>
      <c r="R87" s="192">
        <f>R88+R99+R109+R139+R148</f>
        <v>30.60371598</v>
      </c>
      <c r="S87" s="191"/>
      <c r="T87" s="193">
        <f>T88+T99+T109+T139+T148</f>
        <v>1.32906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82</v>
      </c>
      <c r="AT87" s="195" t="s">
        <v>73</v>
      </c>
      <c r="AU87" s="195" t="s">
        <v>74</v>
      </c>
      <c r="AY87" s="194" t="s">
        <v>121</v>
      </c>
      <c r="BK87" s="196">
        <f>BK88+BK99+BK109+BK139+BK148</f>
        <v>0</v>
      </c>
    </row>
    <row r="88" s="11" customFormat="1" ht="22.8" customHeight="1">
      <c r="A88" s="11"/>
      <c r="B88" s="183"/>
      <c r="C88" s="184"/>
      <c r="D88" s="185" t="s">
        <v>73</v>
      </c>
      <c r="E88" s="226" t="s">
        <v>82</v>
      </c>
      <c r="F88" s="226" t="s">
        <v>212</v>
      </c>
      <c r="G88" s="184"/>
      <c r="H88" s="184"/>
      <c r="I88" s="187"/>
      <c r="J88" s="227">
        <f>BK88</f>
        <v>0</v>
      </c>
      <c r="K88" s="184"/>
      <c r="L88" s="189"/>
      <c r="M88" s="190"/>
      <c r="N88" s="191"/>
      <c r="O88" s="191"/>
      <c r="P88" s="192">
        <f>SUM(P89:P98)</f>
        <v>0</v>
      </c>
      <c r="Q88" s="191"/>
      <c r="R88" s="192">
        <f>SUM(R89:R98)</f>
        <v>20.966</v>
      </c>
      <c r="S88" s="191"/>
      <c r="T88" s="193">
        <f>SUM(T89:T98)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82</v>
      </c>
      <c r="AT88" s="195" t="s">
        <v>73</v>
      </c>
      <c r="AU88" s="195" t="s">
        <v>82</v>
      </c>
      <c r="AY88" s="194" t="s">
        <v>121</v>
      </c>
      <c r="BK88" s="196">
        <f>SUM(BK89:BK98)</f>
        <v>0</v>
      </c>
    </row>
    <row r="89" s="2" customFormat="1" ht="16.5" customHeight="1">
      <c r="A89" s="39"/>
      <c r="B89" s="40"/>
      <c r="C89" s="197" t="s">
        <v>82</v>
      </c>
      <c r="D89" s="197" t="s">
        <v>122</v>
      </c>
      <c r="E89" s="198" t="s">
        <v>213</v>
      </c>
      <c r="F89" s="199" t="s">
        <v>214</v>
      </c>
      <c r="G89" s="200" t="s">
        <v>215</v>
      </c>
      <c r="H89" s="201">
        <v>80</v>
      </c>
      <c r="I89" s="202"/>
      <c r="J89" s="203">
        <f>ROUND(I89*H89,2)</f>
        <v>0</v>
      </c>
      <c r="K89" s="199" t="s">
        <v>216</v>
      </c>
      <c r="L89" s="45"/>
      <c r="M89" s="204" t="s">
        <v>19</v>
      </c>
      <c r="N89" s="205" t="s">
        <v>45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126</v>
      </c>
      <c r="AT89" s="208" t="s">
        <v>122</v>
      </c>
      <c r="AU89" s="208" t="s">
        <v>84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82</v>
      </c>
      <c r="BK89" s="209">
        <f>ROUND(I89*H89,2)</f>
        <v>0</v>
      </c>
      <c r="BL89" s="18" t="s">
        <v>126</v>
      </c>
      <c r="BM89" s="208" t="s">
        <v>217</v>
      </c>
    </row>
    <row r="90" s="2" customFormat="1">
      <c r="A90" s="39"/>
      <c r="B90" s="40"/>
      <c r="C90" s="41"/>
      <c r="D90" s="228" t="s">
        <v>218</v>
      </c>
      <c r="E90" s="41"/>
      <c r="F90" s="229" t="s">
        <v>219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218</v>
      </c>
      <c r="AU90" s="18" t="s">
        <v>84</v>
      </c>
    </row>
    <row r="91" s="13" customFormat="1">
      <c r="A91" s="13"/>
      <c r="B91" s="230"/>
      <c r="C91" s="231"/>
      <c r="D91" s="210" t="s">
        <v>220</v>
      </c>
      <c r="E91" s="232" t="s">
        <v>19</v>
      </c>
      <c r="F91" s="233" t="s">
        <v>221</v>
      </c>
      <c r="G91" s="231"/>
      <c r="H91" s="234">
        <v>80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220</v>
      </c>
      <c r="AU91" s="240" t="s">
        <v>84</v>
      </c>
      <c r="AV91" s="13" t="s">
        <v>84</v>
      </c>
      <c r="AW91" s="13" t="s">
        <v>33</v>
      </c>
      <c r="AX91" s="13" t="s">
        <v>82</v>
      </c>
      <c r="AY91" s="240" t="s">
        <v>121</v>
      </c>
    </row>
    <row r="92" s="2" customFormat="1" ht="16.5" customHeight="1">
      <c r="A92" s="39"/>
      <c r="B92" s="40"/>
      <c r="C92" s="197" t="s">
        <v>84</v>
      </c>
      <c r="D92" s="197" t="s">
        <v>122</v>
      </c>
      <c r="E92" s="198" t="s">
        <v>222</v>
      </c>
      <c r="F92" s="199" t="s">
        <v>223</v>
      </c>
      <c r="G92" s="200" t="s">
        <v>224</v>
      </c>
      <c r="H92" s="201">
        <v>12.333</v>
      </c>
      <c r="I92" s="202"/>
      <c r="J92" s="203">
        <f>ROUND(I92*H92,2)</f>
        <v>0</v>
      </c>
      <c r="K92" s="199" t="s">
        <v>216</v>
      </c>
      <c r="L92" s="45"/>
      <c r="M92" s="204" t="s">
        <v>19</v>
      </c>
      <c r="N92" s="205" t="s">
        <v>45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126</v>
      </c>
      <c r="AT92" s="208" t="s">
        <v>122</v>
      </c>
      <c r="AU92" s="208" t="s">
        <v>84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82</v>
      </c>
      <c r="BK92" s="209">
        <f>ROUND(I92*H92,2)</f>
        <v>0</v>
      </c>
      <c r="BL92" s="18" t="s">
        <v>126</v>
      </c>
      <c r="BM92" s="208" t="s">
        <v>225</v>
      </c>
    </row>
    <row r="93" s="2" customFormat="1">
      <c r="A93" s="39"/>
      <c r="B93" s="40"/>
      <c r="C93" s="41"/>
      <c r="D93" s="228" t="s">
        <v>218</v>
      </c>
      <c r="E93" s="41"/>
      <c r="F93" s="229" t="s">
        <v>226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218</v>
      </c>
      <c r="AU93" s="18" t="s">
        <v>84</v>
      </c>
    </row>
    <row r="94" s="2" customFormat="1" ht="33" customHeight="1">
      <c r="A94" s="39"/>
      <c r="B94" s="40"/>
      <c r="C94" s="197" t="s">
        <v>128</v>
      </c>
      <c r="D94" s="197" t="s">
        <v>122</v>
      </c>
      <c r="E94" s="198" t="s">
        <v>227</v>
      </c>
      <c r="F94" s="199" t="s">
        <v>228</v>
      </c>
      <c r="G94" s="200" t="s">
        <v>224</v>
      </c>
      <c r="H94" s="201">
        <v>12.333</v>
      </c>
      <c r="I94" s="202"/>
      <c r="J94" s="203">
        <f>ROUND(I94*H94,2)</f>
        <v>0</v>
      </c>
      <c r="K94" s="199" t="s">
        <v>216</v>
      </c>
      <c r="L94" s="45"/>
      <c r="M94" s="204" t="s">
        <v>19</v>
      </c>
      <c r="N94" s="205" t="s">
        <v>45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126</v>
      </c>
      <c r="AT94" s="208" t="s">
        <v>122</v>
      </c>
      <c r="AU94" s="208" t="s">
        <v>84</v>
      </c>
      <c r="AY94" s="18" t="s">
        <v>121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82</v>
      </c>
      <c r="BK94" s="209">
        <f>ROUND(I94*H94,2)</f>
        <v>0</v>
      </c>
      <c r="BL94" s="18" t="s">
        <v>126</v>
      </c>
      <c r="BM94" s="208" t="s">
        <v>229</v>
      </c>
    </row>
    <row r="95" s="2" customFormat="1">
      <c r="A95" s="39"/>
      <c r="B95" s="40"/>
      <c r="C95" s="41"/>
      <c r="D95" s="228" t="s">
        <v>218</v>
      </c>
      <c r="E95" s="41"/>
      <c r="F95" s="229" t="s">
        <v>230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218</v>
      </c>
      <c r="AU95" s="18" t="s">
        <v>84</v>
      </c>
    </row>
    <row r="96" s="13" customFormat="1">
      <c r="A96" s="13"/>
      <c r="B96" s="230"/>
      <c r="C96" s="231"/>
      <c r="D96" s="210" t="s">
        <v>220</v>
      </c>
      <c r="E96" s="232" t="s">
        <v>19</v>
      </c>
      <c r="F96" s="233" t="s">
        <v>231</v>
      </c>
      <c r="G96" s="231"/>
      <c r="H96" s="234">
        <v>12.333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220</v>
      </c>
      <c r="AU96" s="240" t="s">
        <v>84</v>
      </c>
      <c r="AV96" s="13" t="s">
        <v>84</v>
      </c>
      <c r="AW96" s="13" t="s">
        <v>33</v>
      </c>
      <c r="AX96" s="13" t="s">
        <v>82</v>
      </c>
      <c r="AY96" s="240" t="s">
        <v>121</v>
      </c>
    </row>
    <row r="97" s="2" customFormat="1" ht="16.5" customHeight="1">
      <c r="A97" s="39"/>
      <c r="B97" s="40"/>
      <c r="C97" s="241" t="s">
        <v>126</v>
      </c>
      <c r="D97" s="241" t="s">
        <v>232</v>
      </c>
      <c r="E97" s="242" t="s">
        <v>233</v>
      </c>
      <c r="F97" s="243" t="s">
        <v>234</v>
      </c>
      <c r="G97" s="244" t="s">
        <v>152</v>
      </c>
      <c r="H97" s="245">
        <v>20.966</v>
      </c>
      <c r="I97" s="246"/>
      <c r="J97" s="247">
        <f>ROUND(I97*H97,2)</f>
        <v>0</v>
      </c>
      <c r="K97" s="243" t="s">
        <v>216</v>
      </c>
      <c r="L97" s="248"/>
      <c r="M97" s="249" t="s">
        <v>19</v>
      </c>
      <c r="N97" s="250" t="s">
        <v>45</v>
      </c>
      <c r="O97" s="85"/>
      <c r="P97" s="206">
        <f>O97*H97</f>
        <v>0</v>
      </c>
      <c r="Q97" s="206">
        <v>1</v>
      </c>
      <c r="R97" s="206">
        <f>Q97*H97</f>
        <v>20.966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149</v>
      </c>
      <c r="AT97" s="208" t="s">
        <v>232</v>
      </c>
      <c r="AU97" s="208" t="s">
        <v>84</v>
      </c>
      <c r="AY97" s="18" t="s">
        <v>121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82</v>
      </c>
      <c r="BK97" s="209">
        <f>ROUND(I97*H97,2)</f>
        <v>0</v>
      </c>
      <c r="BL97" s="18" t="s">
        <v>126</v>
      </c>
      <c r="BM97" s="208" t="s">
        <v>235</v>
      </c>
    </row>
    <row r="98" s="13" customFormat="1">
      <c r="A98" s="13"/>
      <c r="B98" s="230"/>
      <c r="C98" s="231"/>
      <c r="D98" s="210" t="s">
        <v>220</v>
      </c>
      <c r="E98" s="231"/>
      <c r="F98" s="233" t="s">
        <v>236</v>
      </c>
      <c r="G98" s="231"/>
      <c r="H98" s="234">
        <v>20.966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220</v>
      </c>
      <c r="AU98" s="240" t="s">
        <v>84</v>
      </c>
      <c r="AV98" s="13" t="s">
        <v>84</v>
      </c>
      <c r="AW98" s="13" t="s">
        <v>4</v>
      </c>
      <c r="AX98" s="13" t="s">
        <v>82</v>
      </c>
      <c r="AY98" s="240" t="s">
        <v>121</v>
      </c>
    </row>
    <row r="99" s="11" customFormat="1" ht="22.8" customHeight="1">
      <c r="A99" s="11"/>
      <c r="B99" s="183"/>
      <c r="C99" s="184"/>
      <c r="D99" s="185" t="s">
        <v>73</v>
      </c>
      <c r="E99" s="226" t="s">
        <v>84</v>
      </c>
      <c r="F99" s="226" t="s">
        <v>237</v>
      </c>
      <c r="G99" s="184"/>
      <c r="H99" s="184"/>
      <c r="I99" s="187"/>
      <c r="J99" s="227">
        <f>BK99</f>
        <v>0</v>
      </c>
      <c r="K99" s="184"/>
      <c r="L99" s="189"/>
      <c r="M99" s="190"/>
      <c r="N99" s="191"/>
      <c r="O99" s="191"/>
      <c r="P99" s="192">
        <f>SUM(P100:P108)</f>
        <v>0</v>
      </c>
      <c r="Q99" s="191"/>
      <c r="R99" s="192">
        <f>SUM(R100:R108)</f>
        <v>9.4086959800000016</v>
      </c>
      <c r="S99" s="191"/>
      <c r="T99" s="193">
        <f>SUM(T100:T108)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4" t="s">
        <v>82</v>
      </c>
      <c r="AT99" s="195" t="s">
        <v>73</v>
      </c>
      <c r="AU99" s="195" t="s">
        <v>82</v>
      </c>
      <c r="AY99" s="194" t="s">
        <v>121</v>
      </c>
      <c r="BK99" s="196">
        <f>SUM(BK100:BK108)</f>
        <v>0</v>
      </c>
    </row>
    <row r="100" s="2" customFormat="1" ht="16.5" customHeight="1">
      <c r="A100" s="39"/>
      <c r="B100" s="40"/>
      <c r="C100" s="197" t="s">
        <v>136</v>
      </c>
      <c r="D100" s="197" t="s">
        <v>122</v>
      </c>
      <c r="E100" s="198" t="s">
        <v>238</v>
      </c>
      <c r="F100" s="199" t="s">
        <v>239</v>
      </c>
      <c r="G100" s="200" t="s">
        <v>224</v>
      </c>
      <c r="H100" s="201">
        <v>2.257</v>
      </c>
      <c r="I100" s="202"/>
      <c r="J100" s="203">
        <f>ROUND(I100*H100,2)</f>
        <v>0</v>
      </c>
      <c r="K100" s="199" t="s">
        <v>240</v>
      </c>
      <c r="L100" s="45"/>
      <c r="M100" s="204" t="s">
        <v>19</v>
      </c>
      <c r="N100" s="205" t="s">
        <v>45</v>
      </c>
      <c r="O100" s="85"/>
      <c r="P100" s="206">
        <f>O100*H100</f>
        <v>0</v>
      </c>
      <c r="Q100" s="206">
        <v>2.47214</v>
      </c>
      <c r="R100" s="206">
        <f>Q100*H100</f>
        <v>5.57961998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126</v>
      </c>
      <c r="AT100" s="208" t="s">
        <v>122</v>
      </c>
      <c r="AU100" s="208" t="s">
        <v>84</v>
      </c>
      <c r="AY100" s="18" t="s">
        <v>121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82</v>
      </c>
      <c r="BK100" s="209">
        <f>ROUND(I100*H100,2)</f>
        <v>0</v>
      </c>
      <c r="BL100" s="18" t="s">
        <v>126</v>
      </c>
      <c r="BM100" s="208" t="s">
        <v>241</v>
      </c>
    </row>
    <row r="101" s="2" customFormat="1">
      <c r="A101" s="39"/>
      <c r="B101" s="40"/>
      <c r="C101" s="41"/>
      <c r="D101" s="228" t="s">
        <v>218</v>
      </c>
      <c r="E101" s="41"/>
      <c r="F101" s="229" t="s">
        <v>242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218</v>
      </c>
      <c r="AU101" s="18" t="s">
        <v>84</v>
      </c>
    </row>
    <row r="102" s="13" customFormat="1">
      <c r="A102" s="13"/>
      <c r="B102" s="230"/>
      <c r="C102" s="231"/>
      <c r="D102" s="210" t="s">
        <v>220</v>
      </c>
      <c r="E102" s="232" t="s">
        <v>19</v>
      </c>
      <c r="F102" s="233" t="s">
        <v>243</v>
      </c>
      <c r="G102" s="231"/>
      <c r="H102" s="234">
        <v>2.257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220</v>
      </c>
      <c r="AU102" s="240" t="s">
        <v>84</v>
      </c>
      <c r="AV102" s="13" t="s">
        <v>84</v>
      </c>
      <c r="AW102" s="13" t="s">
        <v>33</v>
      </c>
      <c r="AX102" s="13" t="s">
        <v>82</v>
      </c>
      <c r="AY102" s="240" t="s">
        <v>121</v>
      </c>
    </row>
    <row r="103" s="2" customFormat="1" ht="16.5" customHeight="1">
      <c r="A103" s="39"/>
      <c r="B103" s="40"/>
      <c r="C103" s="241" t="s">
        <v>141</v>
      </c>
      <c r="D103" s="241" t="s">
        <v>232</v>
      </c>
      <c r="E103" s="242" t="s">
        <v>244</v>
      </c>
      <c r="F103" s="243" t="s">
        <v>245</v>
      </c>
      <c r="G103" s="244" t="s">
        <v>224</v>
      </c>
      <c r="H103" s="245">
        <v>1.714</v>
      </c>
      <c r="I103" s="246"/>
      <c r="J103" s="247">
        <f>ROUND(I103*H103,2)</f>
        <v>0</v>
      </c>
      <c r="K103" s="243" t="s">
        <v>240</v>
      </c>
      <c r="L103" s="248"/>
      <c r="M103" s="249" t="s">
        <v>19</v>
      </c>
      <c r="N103" s="250" t="s">
        <v>45</v>
      </c>
      <c r="O103" s="85"/>
      <c r="P103" s="206">
        <f>O103*H103</f>
        <v>0</v>
      </c>
      <c r="Q103" s="206">
        <v>2.234</v>
      </c>
      <c r="R103" s="206">
        <f>Q103*H103</f>
        <v>3.829076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149</v>
      </c>
      <c r="AT103" s="208" t="s">
        <v>232</v>
      </c>
      <c r="AU103" s="208" t="s">
        <v>84</v>
      </c>
      <c r="AY103" s="18" t="s">
        <v>121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82</v>
      </c>
      <c r="BK103" s="209">
        <f>ROUND(I103*H103,2)</f>
        <v>0</v>
      </c>
      <c r="BL103" s="18" t="s">
        <v>126</v>
      </c>
      <c r="BM103" s="208" t="s">
        <v>246</v>
      </c>
    </row>
    <row r="104" s="13" customFormat="1">
      <c r="A104" s="13"/>
      <c r="B104" s="230"/>
      <c r="C104" s="231"/>
      <c r="D104" s="210" t="s">
        <v>220</v>
      </c>
      <c r="E104" s="232" t="s">
        <v>19</v>
      </c>
      <c r="F104" s="233" t="s">
        <v>247</v>
      </c>
      <c r="G104" s="231"/>
      <c r="H104" s="234">
        <v>0.7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220</v>
      </c>
      <c r="AU104" s="240" t="s">
        <v>84</v>
      </c>
      <c r="AV104" s="13" t="s">
        <v>84</v>
      </c>
      <c r="AW104" s="13" t="s">
        <v>33</v>
      </c>
      <c r="AX104" s="13" t="s">
        <v>74</v>
      </c>
      <c r="AY104" s="240" t="s">
        <v>121</v>
      </c>
    </row>
    <row r="105" s="13" customFormat="1">
      <c r="A105" s="13"/>
      <c r="B105" s="230"/>
      <c r="C105" s="231"/>
      <c r="D105" s="210" t="s">
        <v>220</v>
      </c>
      <c r="E105" s="232" t="s">
        <v>19</v>
      </c>
      <c r="F105" s="233" t="s">
        <v>248</v>
      </c>
      <c r="G105" s="231"/>
      <c r="H105" s="234">
        <v>0.45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220</v>
      </c>
      <c r="AU105" s="240" t="s">
        <v>84</v>
      </c>
      <c r="AV105" s="13" t="s">
        <v>84</v>
      </c>
      <c r="AW105" s="13" t="s">
        <v>33</v>
      </c>
      <c r="AX105" s="13" t="s">
        <v>74</v>
      </c>
      <c r="AY105" s="240" t="s">
        <v>121</v>
      </c>
    </row>
    <row r="106" s="13" customFormat="1">
      <c r="A106" s="13"/>
      <c r="B106" s="230"/>
      <c r="C106" s="231"/>
      <c r="D106" s="210" t="s">
        <v>220</v>
      </c>
      <c r="E106" s="232" t="s">
        <v>19</v>
      </c>
      <c r="F106" s="233" t="s">
        <v>249</v>
      </c>
      <c r="G106" s="231"/>
      <c r="H106" s="234">
        <v>0.064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220</v>
      </c>
      <c r="AU106" s="240" t="s">
        <v>84</v>
      </c>
      <c r="AV106" s="13" t="s">
        <v>84</v>
      </c>
      <c r="AW106" s="13" t="s">
        <v>33</v>
      </c>
      <c r="AX106" s="13" t="s">
        <v>74</v>
      </c>
      <c r="AY106" s="240" t="s">
        <v>121</v>
      </c>
    </row>
    <row r="107" s="13" customFormat="1">
      <c r="A107" s="13"/>
      <c r="B107" s="230"/>
      <c r="C107" s="231"/>
      <c r="D107" s="210" t="s">
        <v>220</v>
      </c>
      <c r="E107" s="232" t="s">
        <v>19</v>
      </c>
      <c r="F107" s="233" t="s">
        <v>250</v>
      </c>
      <c r="G107" s="231"/>
      <c r="H107" s="234">
        <v>0.5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220</v>
      </c>
      <c r="AU107" s="240" t="s">
        <v>84</v>
      </c>
      <c r="AV107" s="13" t="s">
        <v>84</v>
      </c>
      <c r="AW107" s="13" t="s">
        <v>33</v>
      </c>
      <c r="AX107" s="13" t="s">
        <v>74</v>
      </c>
      <c r="AY107" s="240" t="s">
        <v>121</v>
      </c>
    </row>
    <row r="108" s="14" customFormat="1">
      <c r="A108" s="14"/>
      <c r="B108" s="251"/>
      <c r="C108" s="252"/>
      <c r="D108" s="210" t="s">
        <v>220</v>
      </c>
      <c r="E108" s="253" t="s">
        <v>19</v>
      </c>
      <c r="F108" s="254" t="s">
        <v>251</v>
      </c>
      <c r="G108" s="252"/>
      <c r="H108" s="255">
        <v>1.714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1" t="s">
        <v>220</v>
      </c>
      <c r="AU108" s="261" t="s">
        <v>84</v>
      </c>
      <c r="AV108" s="14" t="s">
        <v>126</v>
      </c>
      <c r="AW108" s="14" t="s">
        <v>33</v>
      </c>
      <c r="AX108" s="14" t="s">
        <v>82</v>
      </c>
      <c r="AY108" s="261" t="s">
        <v>121</v>
      </c>
    </row>
    <row r="109" s="11" customFormat="1" ht="22.8" customHeight="1">
      <c r="A109" s="11"/>
      <c r="B109" s="183"/>
      <c r="C109" s="184"/>
      <c r="D109" s="185" t="s">
        <v>73</v>
      </c>
      <c r="E109" s="226" t="s">
        <v>128</v>
      </c>
      <c r="F109" s="226" t="s">
        <v>252</v>
      </c>
      <c r="G109" s="184"/>
      <c r="H109" s="184"/>
      <c r="I109" s="187"/>
      <c r="J109" s="227">
        <f>BK109</f>
        <v>0</v>
      </c>
      <c r="K109" s="184"/>
      <c r="L109" s="189"/>
      <c r="M109" s="190"/>
      <c r="N109" s="191"/>
      <c r="O109" s="191"/>
      <c r="P109" s="192">
        <f>SUM(P110:P138)</f>
        <v>0</v>
      </c>
      <c r="Q109" s="191"/>
      <c r="R109" s="192">
        <f>SUM(R110:R138)</f>
        <v>0.22902</v>
      </c>
      <c r="S109" s="191"/>
      <c r="T109" s="193">
        <f>SUM(T110:T138)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4" t="s">
        <v>82</v>
      </c>
      <c r="AT109" s="195" t="s">
        <v>73</v>
      </c>
      <c r="AU109" s="195" t="s">
        <v>82</v>
      </c>
      <c r="AY109" s="194" t="s">
        <v>121</v>
      </c>
      <c r="BK109" s="196">
        <f>SUM(BK110:BK138)</f>
        <v>0</v>
      </c>
    </row>
    <row r="110" s="2" customFormat="1" ht="16.5" customHeight="1">
      <c r="A110" s="39"/>
      <c r="B110" s="40"/>
      <c r="C110" s="197" t="s">
        <v>145</v>
      </c>
      <c r="D110" s="197" t="s">
        <v>122</v>
      </c>
      <c r="E110" s="198" t="s">
        <v>253</v>
      </c>
      <c r="F110" s="199" t="s">
        <v>254</v>
      </c>
      <c r="G110" s="200" t="s">
        <v>255</v>
      </c>
      <c r="H110" s="201">
        <v>2</v>
      </c>
      <c r="I110" s="202"/>
      <c r="J110" s="203">
        <f>ROUND(I110*H110,2)</f>
        <v>0</v>
      </c>
      <c r="K110" s="199" t="s">
        <v>240</v>
      </c>
      <c r="L110" s="45"/>
      <c r="M110" s="204" t="s">
        <v>19</v>
      </c>
      <c r="N110" s="205" t="s">
        <v>45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126</v>
      </c>
      <c r="AT110" s="208" t="s">
        <v>122</v>
      </c>
      <c r="AU110" s="208" t="s">
        <v>84</v>
      </c>
      <c r="AY110" s="18" t="s">
        <v>121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82</v>
      </c>
      <c r="BK110" s="209">
        <f>ROUND(I110*H110,2)</f>
        <v>0</v>
      </c>
      <c r="BL110" s="18" t="s">
        <v>126</v>
      </c>
      <c r="BM110" s="208" t="s">
        <v>256</v>
      </c>
    </row>
    <row r="111" s="2" customFormat="1">
      <c r="A111" s="39"/>
      <c r="B111" s="40"/>
      <c r="C111" s="41"/>
      <c r="D111" s="228" t="s">
        <v>218</v>
      </c>
      <c r="E111" s="41"/>
      <c r="F111" s="229" t="s">
        <v>257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218</v>
      </c>
      <c r="AU111" s="18" t="s">
        <v>84</v>
      </c>
    </row>
    <row r="112" s="13" customFormat="1">
      <c r="A112" s="13"/>
      <c r="B112" s="230"/>
      <c r="C112" s="231"/>
      <c r="D112" s="210" t="s">
        <v>220</v>
      </c>
      <c r="E112" s="232" t="s">
        <v>19</v>
      </c>
      <c r="F112" s="233" t="s">
        <v>84</v>
      </c>
      <c r="G112" s="231"/>
      <c r="H112" s="234">
        <v>2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220</v>
      </c>
      <c r="AU112" s="240" t="s">
        <v>84</v>
      </c>
      <c r="AV112" s="13" t="s">
        <v>84</v>
      </c>
      <c r="AW112" s="13" t="s">
        <v>33</v>
      </c>
      <c r="AX112" s="13" t="s">
        <v>82</v>
      </c>
      <c r="AY112" s="240" t="s">
        <v>121</v>
      </c>
    </row>
    <row r="113" s="2" customFormat="1" ht="16.5" customHeight="1">
      <c r="A113" s="39"/>
      <c r="B113" s="40"/>
      <c r="C113" s="241" t="s">
        <v>149</v>
      </c>
      <c r="D113" s="241" t="s">
        <v>232</v>
      </c>
      <c r="E113" s="242" t="s">
        <v>258</v>
      </c>
      <c r="F113" s="243" t="s">
        <v>259</v>
      </c>
      <c r="G113" s="244" t="s">
        <v>255</v>
      </c>
      <c r="H113" s="245">
        <v>1</v>
      </c>
      <c r="I113" s="246"/>
      <c r="J113" s="247">
        <f>ROUND(I113*H113,2)</f>
        <v>0</v>
      </c>
      <c r="K113" s="243" t="s">
        <v>216</v>
      </c>
      <c r="L113" s="248"/>
      <c r="M113" s="249" t="s">
        <v>19</v>
      </c>
      <c r="N113" s="250" t="s">
        <v>45</v>
      </c>
      <c r="O113" s="85"/>
      <c r="P113" s="206">
        <f>O113*H113</f>
        <v>0</v>
      </c>
      <c r="Q113" s="206">
        <v>0.04566</v>
      </c>
      <c r="R113" s="206">
        <f>Q113*H113</f>
        <v>0.04566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149</v>
      </c>
      <c r="AT113" s="208" t="s">
        <v>232</v>
      </c>
      <c r="AU113" s="208" t="s">
        <v>84</v>
      </c>
      <c r="AY113" s="18" t="s">
        <v>121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82</v>
      </c>
      <c r="BK113" s="209">
        <f>ROUND(I113*H113,2)</f>
        <v>0</v>
      </c>
      <c r="BL113" s="18" t="s">
        <v>126</v>
      </c>
      <c r="BM113" s="208" t="s">
        <v>260</v>
      </c>
    </row>
    <row r="114" s="2" customFormat="1" ht="16.5" customHeight="1">
      <c r="A114" s="39"/>
      <c r="B114" s="40"/>
      <c r="C114" s="197" t="s">
        <v>154</v>
      </c>
      <c r="D114" s="197" t="s">
        <v>122</v>
      </c>
      <c r="E114" s="198" t="s">
        <v>261</v>
      </c>
      <c r="F114" s="199" t="s">
        <v>262</v>
      </c>
      <c r="G114" s="200" t="s">
        <v>263</v>
      </c>
      <c r="H114" s="201">
        <v>57</v>
      </c>
      <c r="I114" s="202"/>
      <c r="J114" s="203">
        <f>ROUND(I114*H114,2)</f>
        <v>0</v>
      </c>
      <c r="K114" s="199" t="s">
        <v>240</v>
      </c>
      <c r="L114" s="45"/>
      <c r="M114" s="204" t="s">
        <v>19</v>
      </c>
      <c r="N114" s="205" t="s">
        <v>45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126</v>
      </c>
      <c r="AT114" s="208" t="s">
        <v>122</v>
      </c>
      <c r="AU114" s="208" t="s">
        <v>84</v>
      </c>
      <c r="AY114" s="18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82</v>
      </c>
      <c r="BK114" s="209">
        <f>ROUND(I114*H114,2)</f>
        <v>0</v>
      </c>
      <c r="BL114" s="18" t="s">
        <v>126</v>
      </c>
      <c r="BM114" s="208" t="s">
        <v>264</v>
      </c>
    </row>
    <row r="115" s="2" customFormat="1">
      <c r="A115" s="39"/>
      <c r="B115" s="40"/>
      <c r="C115" s="41"/>
      <c r="D115" s="228" t="s">
        <v>218</v>
      </c>
      <c r="E115" s="41"/>
      <c r="F115" s="229" t="s">
        <v>265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218</v>
      </c>
      <c r="AU115" s="18" t="s">
        <v>84</v>
      </c>
    </row>
    <row r="116" s="13" customFormat="1">
      <c r="A116" s="13"/>
      <c r="B116" s="230"/>
      <c r="C116" s="231"/>
      <c r="D116" s="210" t="s">
        <v>220</v>
      </c>
      <c r="E116" s="232" t="s">
        <v>19</v>
      </c>
      <c r="F116" s="233" t="s">
        <v>266</v>
      </c>
      <c r="G116" s="231"/>
      <c r="H116" s="234">
        <v>57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220</v>
      </c>
      <c r="AU116" s="240" t="s">
        <v>84</v>
      </c>
      <c r="AV116" s="13" t="s">
        <v>84</v>
      </c>
      <c r="AW116" s="13" t="s">
        <v>33</v>
      </c>
      <c r="AX116" s="13" t="s">
        <v>82</v>
      </c>
      <c r="AY116" s="240" t="s">
        <v>121</v>
      </c>
    </row>
    <row r="117" s="2" customFormat="1" ht="16.5" customHeight="1">
      <c r="A117" s="39"/>
      <c r="B117" s="40"/>
      <c r="C117" s="241" t="s">
        <v>158</v>
      </c>
      <c r="D117" s="241" t="s">
        <v>232</v>
      </c>
      <c r="E117" s="242" t="s">
        <v>267</v>
      </c>
      <c r="F117" s="243" t="s">
        <v>268</v>
      </c>
      <c r="G117" s="244" t="s">
        <v>263</v>
      </c>
      <c r="H117" s="245">
        <v>57</v>
      </c>
      <c r="I117" s="246"/>
      <c r="J117" s="247">
        <f>ROUND(I117*H117,2)</f>
        <v>0</v>
      </c>
      <c r="K117" s="243" t="s">
        <v>240</v>
      </c>
      <c r="L117" s="248"/>
      <c r="M117" s="249" t="s">
        <v>19</v>
      </c>
      <c r="N117" s="250" t="s">
        <v>45</v>
      </c>
      <c r="O117" s="85"/>
      <c r="P117" s="206">
        <f>O117*H117</f>
        <v>0</v>
      </c>
      <c r="Q117" s="206">
        <v>0.0018</v>
      </c>
      <c r="R117" s="206">
        <f>Q117*H117</f>
        <v>0.1026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149</v>
      </c>
      <c r="AT117" s="208" t="s">
        <v>232</v>
      </c>
      <c r="AU117" s="208" t="s">
        <v>84</v>
      </c>
      <c r="AY117" s="18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82</v>
      </c>
      <c r="BK117" s="209">
        <f>ROUND(I117*H117,2)</f>
        <v>0</v>
      </c>
      <c r="BL117" s="18" t="s">
        <v>126</v>
      </c>
      <c r="BM117" s="208" t="s">
        <v>269</v>
      </c>
    </row>
    <row r="118" s="13" customFormat="1">
      <c r="A118" s="13"/>
      <c r="B118" s="230"/>
      <c r="C118" s="231"/>
      <c r="D118" s="210" t="s">
        <v>220</v>
      </c>
      <c r="E118" s="232" t="s">
        <v>19</v>
      </c>
      <c r="F118" s="233" t="s">
        <v>266</v>
      </c>
      <c r="G118" s="231"/>
      <c r="H118" s="234">
        <v>57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220</v>
      </c>
      <c r="AU118" s="240" t="s">
        <v>84</v>
      </c>
      <c r="AV118" s="13" t="s">
        <v>84</v>
      </c>
      <c r="AW118" s="13" t="s">
        <v>33</v>
      </c>
      <c r="AX118" s="13" t="s">
        <v>82</v>
      </c>
      <c r="AY118" s="240" t="s">
        <v>121</v>
      </c>
    </row>
    <row r="119" s="2" customFormat="1" ht="16.5" customHeight="1">
      <c r="A119" s="39"/>
      <c r="B119" s="40"/>
      <c r="C119" s="197" t="s">
        <v>162</v>
      </c>
      <c r="D119" s="197" t="s">
        <v>122</v>
      </c>
      <c r="E119" s="198" t="s">
        <v>270</v>
      </c>
      <c r="F119" s="199" t="s">
        <v>271</v>
      </c>
      <c r="G119" s="200" t="s">
        <v>263</v>
      </c>
      <c r="H119" s="201">
        <v>114</v>
      </c>
      <c r="I119" s="202"/>
      <c r="J119" s="203">
        <f>ROUND(I119*H119,2)</f>
        <v>0</v>
      </c>
      <c r="K119" s="199" t="s">
        <v>240</v>
      </c>
      <c r="L119" s="45"/>
      <c r="M119" s="204" t="s">
        <v>19</v>
      </c>
      <c r="N119" s="205" t="s">
        <v>45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126</v>
      </c>
      <c r="AT119" s="208" t="s">
        <v>122</v>
      </c>
      <c r="AU119" s="208" t="s">
        <v>84</v>
      </c>
      <c r="AY119" s="18" t="s">
        <v>121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82</v>
      </c>
      <c r="BK119" s="209">
        <f>ROUND(I119*H119,2)</f>
        <v>0</v>
      </c>
      <c r="BL119" s="18" t="s">
        <v>126</v>
      </c>
      <c r="BM119" s="208" t="s">
        <v>272</v>
      </c>
    </row>
    <row r="120" s="2" customFormat="1">
      <c r="A120" s="39"/>
      <c r="B120" s="40"/>
      <c r="C120" s="41"/>
      <c r="D120" s="228" t="s">
        <v>218</v>
      </c>
      <c r="E120" s="41"/>
      <c r="F120" s="229" t="s">
        <v>273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218</v>
      </c>
      <c r="AU120" s="18" t="s">
        <v>84</v>
      </c>
    </row>
    <row r="121" s="13" customFormat="1">
      <c r="A121" s="13"/>
      <c r="B121" s="230"/>
      <c r="C121" s="231"/>
      <c r="D121" s="210" t="s">
        <v>220</v>
      </c>
      <c r="E121" s="232" t="s">
        <v>19</v>
      </c>
      <c r="F121" s="233" t="s">
        <v>274</v>
      </c>
      <c r="G121" s="231"/>
      <c r="H121" s="234">
        <v>114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220</v>
      </c>
      <c r="AU121" s="240" t="s">
        <v>84</v>
      </c>
      <c r="AV121" s="13" t="s">
        <v>84</v>
      </c>
      <c r="AW121" s="13" t="s">
        <v>33</v>
      </c>
      <c r="AX121" s="13" t="s">
        <v>82</v>
      </c>
      <c r="AY121" s="240" t="s">
        <v>121</v>
      </c>
    </row>
    <row r="122" s="2" customFormat="1" ht="16.5" customHeight="1">
      <c r="A122" s="39"/>
      <c r="B122" s="40"/>
      <c r="C122" s="241" t="s">
        <v>166</v>
      </c>
      <c r="D122" s="241" t="s">
        <v>232</v>
      </c>
      <c r="E122" s="242" t="s">
        <v>275</v>
      </c>
      <c r="F122" s="243" t="s">
        <v>276</v>
      </c>
      <c r="G122" s="244" t="s">
        <v>263</v>
      </c>
      <c r="H122" s="245">
        <v>114</v>
      </c>
      <c r="I122" s="246"/>
      <c r="J122" s="247">
        <f>ROUND(I122*H122,2)</f>
        <v>0</v>
      </c>
      <c r="K122" s="243" t="s">
        <v>240</v>
      </c>
      <c r="L122" s="248"/>
      <c r="M122" s="249" t="s">
        <v>19</v>
      </c>
      <c r="N122" s="250" t="s">
        <v>45</v>
      </c>
      <c r="O122" s="85"/>
      <c r="P122" s="206">
        <f>O122*H122</f>
        <v>0</v>
      </c>
      <c r="Q122" s="206">
        <v>0.0001</v>
      </c>
      <c r="R122" s="206">
        <f>Q122*H122</f>
        <v>0.0114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149</v>
      </c>
      <c r="AT122" s="208" t="s">
        <v>232</v>
      </c>
      <c r="AU122" s="208" t="s">
        <v>84</v>
      </c>
      <c r="AY122" s="18" t="s">
        <v>121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82</v>
      </c>
      <c r="BK122" s="209">
        <f>ROUND(I122*H122,2)</f>
        <v>0</v>
      </c>
      <c r="BL122" s="18" t="s">
        <v>126</v>
      </c>
      <c r="BM122" s="208" t="s">
        <v>277</v>
      </c>
    </row>
    <row r="123" s="2" customFormat="1" ht="16.5" customHeight="1">
      <c r="A123" s="39"/>
      <c r="B123" s="40"/>
      <c r="C123" s="241" t="s">
        <v>170</v>
      </c>
      <c r="D123" s="241" t="s">
        <v>232</v>
      </c>
      <c r="E123" s="242" t="s">
        <v>278</v>
      </c>
      <c r="F123" s="243" t="s">
        <v>279</v>
      </c>
      <c r="G123" s="244" t="s">
        <v>255</v>
      </c>
      <c r="H123" s="245">
        <v>6</v>
      </c>
      <c r="I123" s="246"/>
      <c r="J123" s="247">
        <f>ROUND(I123*H123,2)</f>
        <v>0</v>
      </c>
      <c r="K123" s="243" t="s">
        <v>240</v>
      </c>
      <c r="L123" s="248"/>
      <c r="M123" s="249" t="s">
        <v>19</v>
      </c>
      <c r="N123" s="250" t="s">
        <v>45</v>
      </c>
      <c r="O123" s="85"/>
      <c r="P123" s="206">
        <f>O123*H123</f>
        <v>0</v>
      </c>
      <c r="Q123" s="206">
        <v>0.0001</v>
      </c>
      <c r="R123" s="206">
        <f>Q123*H123</f>
        <v>0.00060000000000000008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149</v>
      </c>
      <c r="AT123" s="208" t="s">
        <v>232</v>
      </c>
      <c r="AU123" s="208" t="s">
        <v>84</v>
      </c>
      <c r="AY123" s="18" t="s">
        <v>121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82</v>
      </c>
      <c r="BK123" s="209">
        <f>ROUND(I123*H123,2)</f>
        <v>0</v>
      </c>
      <c r="BL123" s="18" t="s">
        <v>126</v>
      </c>
      <c r="BM123" s="208" t="s">
        <v>280</v>
      </c>
    </row>
    <row r="124" s="13" customFormat="1">
      <c r="A124" s="13"/>
      <c r="B124" s="230"/>
      <c r="C124" s="231"/>
      <c r="D124" s="210" t="s">
        <v>220</v>
      </c>
      <c r="E124" s="232" t="s">
        <v>19</v>
      </c>
      <c r="F124" s="233" t="s">
        <v>141</v>
      </c>
      <c r="G124" s="231"/>
      <c r="H124" s="234">
        <v>6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220</v>
      </c>
      <c r="AU124" s="240" t="s">
        <v>84</v>
      </c>
      <c r="AV124" s="13" t="s">
        <v>84</v>
      </c>
      <c r="AW124" s="13" t="s">
        <v>33</v>
      </c>
      <c r="AX124" s="13" t="s">
        <v>82</v>
      </c>
      <c r="AY124" s="240" t="s">
        <v>121</v>
      </c>
    </row>
    <row r="125" s="2" customFormat="1" ht="24.15" customHeight="1">
      <c r="A125" s="39"/>
      <c r="B125" s="40"/>
      <c r="C125" s="241" t="s">
        <v>174</v>
      </c>
      <c r="D125" s="241" t="s">
        <v>232</v>
      </c>
      <c r="E125" s="242" t="s">
        <v>281</v>
      </c>
      <c r="F125" s="243" t="s">
        <v>282</v>
      </c>
      <c r="G125" s="244" t="s">
        <v>255</v>
      </c>
      <c r="H125" s="245">
        <v>6</v>
      </c>
      <c r="I125" s="246"/>
      <c r="J125" s="247">
        <f>ROUND(I125*H125,2)</f>
        <v>0</v>
      </c>
      <c r="K125" s="243" t="s">
        <v>240</v>
      </c>
      <c r="L125" s="248"/>
      <c r="M125" s="249" t="s">
        <v>19</v>
      </c>
      <c r="N125" s="250" t="s">
        <v>45</v>
      </c>
      <c r="O125" s="85"/>
      <c r="P125" s="206">
        <f>O125*H125</f>
        <v>0</v>
      </c>
      <c r="Q125" s="206">
        <v>0.0009</v>
      </c>
      <c r="R125" s="206">
        <f>Q125*H125</f>
        <v>0.0054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149</v>
      </c>
      <c r="AT125" s="208" t="s">
        <v>232</v>
      </c>
      <c r="AU125" s="208" t="s">
        <v>84</v>
      </c>
      <c r="AY125" s="18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82</v>
      </c>
      <c r="BK125" s="209">
        <f>ROUND(I125*H125,2)</f>
        <v>0</v>
      </c>
      <c r="BL125" s="18" t="s">
        <v>126</v>
      </c>
      <c r="BM125" s="208" t="s">
        <v>283</v>
      </c>
    </row>
    <row r="126" s="2" customFormat="1" ht="16.5" customHeight="1">
      <c r="A126" s="39"/>
      <c r="B126" s="40"/>
      <c r="C126" s="197" t="s">
        <v>8</v>
      </c>
      <c r="D126" s="197" t="s">
        <v>122</v>
      </c>
      <c r="E126" s="198" t="s">
        <v>284</v>
      </c>
      <c r="F126" s="199" t="s">
        <v>285</v>
      </c>
      <c r="G126" s="200" t="s">
        <v>263</v>
      </c>
      <c r="H126" s="201">
        <v>57</v>
      </c>
      <c r="I126" s="202"/>
      <c r="J126" s="203">
        <f>ROUND(I126*H126,2)</f>
        <v>0</v>
      </c>
      <c r="K126" s="199" t="s">
        <v>240</v>
      </c>
      <c r="L126" s="45"/>
      <c r="M126" s="204" t="s">
        <v>19</v>
      </c>
      <c r="N126" s="205" t="s">
        <v>45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126</v>
      </c>
      <c r="AT126" s="208" t="s">
        <v>122</v>
      </c>
      <c r="AU126" s="208" t="s">
        <v>84</v>
      </c>
      <c r="AY126" s="18" t="s">
        <v>121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82</v>
      </c>
      <c r="BK126" s="209">
        <f>ROUND(I126*H126,2)</f>
        <v>0</v>
      </c>
      <c r="BL126" s="18" t="s">
        <v>126</v>
      </c>
      <c r="BM126" s="208" t="s">
        <v>286</v>
      </c>
    </row>
    <row r="127" s="2" customFormat="1">
      <c r="A127" s="39"/>
      <c r="B127" s="40"/>
      <c r="C127" s="41"/>
      <c r="D127" s="228" t="s">
        <v>218</v>
      </c>
      <c r="E127" s="41"/>
      <c r="F127" s="229" t="s">
        <v>287</v>
      </c>
      <c r="G127" s="41"/>
      <c r="H127" s="41"/>
      <c r="I127" s="212"/>
      <c r="J127" s="41"/>
      <c r="K127" s="41"/>
      <c r="L127" s="45"/>
      <c r="M127" s="213"/>
      <c r="N127" s="21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218</v>
      </c>
      <c r="AU127" s="18" t="s">
        <v>84</v>
      </c>
    </row>
    <row r="128" s="2" customFormat="1" ht="21.75" customHeight="1">
      <c r="A128" s="39"/>
      <c r="B128" s="40"/>
      <c r="C128" s="197" t="s">
        <v>186</v>
      </c>
      <c r="D128" s="197" t="s">
        <v>122</v>
      </c>
      <c r="E128" s="198" t="s">
        <v>288</v>
      </c>
      <c r="F128" s="199" t="s">
        <v>289</v>
      </c>
      <c r="G128" s="200" t="s">
        <v>263</v>
      </c>
      <c r="H128" s="201">
        <v>57</v>
      </c>
      <c r="I128" s="202"/>
      <c r="J128" s="203">
        <f>ROUND(I128*H128,2)</f>
        <v>0</v>
      </c>
      <c r="K128" s="199" t="s">
        <v>240</v>
      </c>
      <c r="L128" s="45"/>
      <c r="M128" s="204" t="s">
        <v>19</v>
      </c>
      <c r="N128" s="205" t="s">
        <v>45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126</v>
      </c>
      <c r="AT128" s="208" t="s">
        <v>122</v>
      </c>
      <c r="AU128" s="208" t="s">
        <v>84</v>
      </c>
      <c r="AY128" s="18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82</v>
      </c>
      <c r="BK128" s="209">
        <f>ROUND(I128*H128,2)</f>
        <v>0</v>
      </c>
      <c r="BL128" s="18" t="s">
        <v>126</v>
      </c>
      <c r="BM128" s="208" t="s">
        <v>290</v>
      </c>
    </row>
    <row r="129" s="2" customFormat="1">
      <c r="A129" s="39"/>
      <c r="B129" s="40"/>
      <c r="C129" s="41"/>
      <c r="D129" s="228" t="s">
        <v>218</v>
      </c>
      <c r="E129" s="41"/>
      <c r="F129" s="229" t="s">
        <v>291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218</v>
      </c>
      <c r="AU129" s="18" t="s">
        <v>84</v>
      </c>
    </row>
    <row r="130" s="2" customFormat="1" ht="16.5" customHeight="1">
      <c r="A130" s="39"/>
      <c r="B130" s="40"/>
      <c r="C130" s="241" t="s">
        <v>190</v>
      </c>
      <c r="D130" s="241" t="s">
        <v>232</v>
      </c>
      <c r="E130" s="242" t="s">
        <v>292</v>
      </c>
      <c r="F130" s="243" t="s">
        <v>293</v>
      </c>
      <c r="G130" s="244" t="s">
        <v>263</v>
      </c>
      <c r="H130" s="245">
        <v>57</v>
      </c>
      <c r="I130" s="246"/>
      <c r="J130" s="247">
        <f>ROUND(I130*H130,2)</f>
        <v>0</v>
      </c>
      <c r="K130" s="243" t="s">
        <v>240</v>
      </c>
      <c r="L130" s="248"/>
      <c r="M130" s="249" t="s">
        <v>19</v>
      </c>
      <c r="N130" s="250" t="s">
        <v>45</v>
      </c>
      <c r="O130" s="85"/>
      <c r="P130" s="206">
        <f>O130*H130</f>
        <v>0</v>
      </c>
      <c r="Q130" s="206">
        <v>4E-05</v>
      </c>
      <c r="R130" s="206">
        <f>Q130*H130</f>
        <v>0.0022800000000000004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149</v>
      </c>
      <c r="AT130" s="208" t="s">
        <v>232</v>
      </c>
      <c r="AU130" s="208" t="s">
        <v>84</v>
      </c>
      <c r="AY130" s="18" t="s">
        <v>121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82</v>
      </c>
      <c r="BK130" s="209">
        <f>ROUND(I130*H130,2)</f>
        <v>0</v>
      </c>
      <c r="BL130" s="18" t="s">
        <v>126</v>
      </c>
      <c r="BM130" s="208" t="s">
        <v>294</v>
      </c>
    </row>
    <row r="131" s="2" customFormat="1" ht="16.5" customHeight="1">
      <c r="A131" s="39"/>
      <c r="B131" s="40"/>
      <c r="C131" s="241" t="s">
        <v>194</v>
      </c>
      <c r="D131" s="241" t="s">
        <v>232</v>
      </c>
      <c r="E131" s="242" t="s">
        <v>295</v>
      </c>
      <c r="F131" s="243" t="s">
        <v>296</v>
      </c>
      <c r="G131" s="244" t="s">
        <v>263</v>
      </c>
      <c r="H131" s="245">
        <v>114</v>
      </c>
      <c r="I131" s="246"/>
      <c r="J131" s="247">
        <f>ROUND(I131*H131,2)</f>
        <v>0</v>
      </c>
      <c r="K131" s="243" t="s">
        <v>240</v>
      </c>
      <c r="L131" s="248"/>
      <c r="M131" s="249" t="s">
        <v>19</v>
      </c>
      <c r="N131" s="250" t="s">
        <v>45</v>
      </c>
      <c r="O131" s="85"/>
      <c r="P131" s="206">
        <f>O131*H131</f>
        <v>0</v>
      </c>
      <c r="Q131" s="206">
        <v>2E-05</v>
      </c>
      <c r="R131" s="206">
        <f>Q131*H131</f>
        <v>0.0022800000000000004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149</v>
      </c>
      <c r="AT131" s="208" t="s">
        <v>232</v>
      </c>
      <c r="AU131" s="208" t="s">
        <v>84</v>
      </c>
      <c r="AY131" s="18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82</v>
      </c>
      <c r="BK131" s="209">
        <f>ROUND(I131*H131,2)</f>
        <v>0</v>
      </c>
      <c r="BL131" s="18" t="s">
        <v>126</v>
      </c>
      <c r="BM131" s="208" t="s">
        <v>297</v>
      </c>
    </row>
    <row r="132" s="13" customFormat="1">
      <c r="A132" s="13"/>
      <c r="B132" s="230"/>
      <c r="C132" s="231"/>
      <c r="D132" s="210" t="s">
        <v>220</v>
      </c>
      <c r="E132" s="232" t="s">
        <v>19</v>
      </c>
      <c r="F132" s="233" t="s">
        <v>274</v>
      </c>
      <c r="G132" s="231"/>
      <c r="H132" s="234">
        <v>114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220</v>
      </c>
      <c r="AU132" s="240" t="s">
        <v>84</v>
      </c>
      <c r="AV132" s="13" t="s">
        <v>84</v>
      </c>
      <c r="AW132" s="13" t="s">
        <v>33</v>
      </c>
      <c r="AX132" s="13" t="s">
        <v>82</v>
      </c>
      <c r="AY132" s="240" t="s">
        <v>121</v>
      </c>
    </row>
    <row r="133" s="2" customFormat="1" ht="16.5" customHeight="1">
      <c r="A133" s="39"/>
      <c r="B133" s="40"/>
      <c r="C133" s="197" t="s">
        <v>198</v>
      </c>
      <c r="D133" s="197" t="s">
        <v>122</v>
      </c>
      <c r="E133" s="198" t="s">
        <v>298</v>
      </c>
      <c r="F133" s="199" t="s">
        <v>299</v>
      </c>
      <c r="G133" s="200" t="s">
        <v>255</v>
      </c>
      <c r="H133" s="201">
        <v>18</v>
      </c>
      <c r="I133" s="202"/>
      <c r="J133" s="203">
        <f>ROUND(I133*H133,2)</f>
        <v>0</v>
      </c>
      <c r="K133" s="199" t="s">
        <v>240</v>
      </c>
      <c r="L133" s="45"/>
      <c r="M133" s="204" t="s">
        <v>19</v>
      </c>
      <c r="N133" s="205" t="s">
        <v>45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126</v>
      </c>
      <c r="AT133" s="208" t="s">
        <v>122</v>
      </c>
      <c r="AU133" s="208" t="s">
        <v>84</v>
      </c>
      <c r="AY133" s="18" t="s">
        <v>121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82</v>
      </c>
      <c r="BK133" s="209">
        <f>ROUND(I133*H133,2)</f>
        <v>0</v>
      </c>
      <c r="BL133" s="18" t="s">
        <v>126</v>
      </c>
      <c r="BM133" s="208" t="s">
        <v>300</v>
      </c>
    </row>
    <row r="134" s="2" customFormat="1">
      <c r="A134" s="39"/>
      <c r="B134" s="40"/>
      <c r="C134" s="41"/>
      <c r="D134" s="228" t="s">
        <v>218</v>
      </c>
      <c r="E134" s="41"/>
      <c r="F134" s="229" t="s">
        <v>301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218</v>
      </c>
      <c r="AU134" s="18" t="s">
        <v>84</v>
      </c>
    </row>
    <row r="135" s="2" customFormat="1" ht="16.5" customHeight="1">
      <c r="A135" s="39"/>
      <c r="B135" s="40"/>
      <c r="C135" s="241" t="s">
        <v>302</v>
      </c>
      <c r="D135" s="241" t="s">
        <v>232</v>
      </c>
      <c r="E135" s="242" t="s">
        <v>303</v>
      </c>
      <c r="F135" s="243" t="s">
        <v>304</v>
      </c>
      <c r="G135" s="244" t="s">
        <v>255</v>
      </c>
      <c r="H135" s="245">
        <v>4</v>
      </c>
      <c r="I135" s="246"/>
      <c r="J135" s="247">
        <f>ROUND(I135*H135,2)</f>
        <v>0</v>
      </c>
      <c r="K135" s="243" t="s">
        <v>240</v>
      </c>
      <c r="L135" s="248"/>
      <c r="M135" s="249" t="s">
        <v>19</v>
      </c>
      <c r="N135" s="250" t="s">
        <v>45</v>
      </c>
      <c r="O135" s="85"/>
      <c r="P135" s="206">
        <f>O135*H135</f>
        <v>0</v>
      </c>
      <c r="Q135" s="206">
        <v>0.0052</v>
      </c>
      <c r="R135" s="206">
        <f>Q135*H135</f>
        <v>0.0208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149</v>
      </c>
      <c r="AT135" s="208" t="s">
        <v>232</v>
      </c>
      <c r="AU135" s="208" t="s">
        <v>84</v>
      </c>
      <c r="AY135" s="18" t="s">
        <v>121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82</v>
      </c>
      <c r="BK135" s="209">
        <f>ROUND(I135*H135,2)</f>
        <v>0</v>
      </c>
      <c r="BL135" s="18" t="s">
        <v>126</v>
      </c>
      <c r="BM135" s="208" t="s">
        <v>305</v>
      </c>
    </row>
    <row r="136" s="2" customFormat="1" ht="16.5" customHeight="1">
      <c r="A136" s="39"/>
      <c r="B136" s="40"/>
      <c r="C136" s="241" t="s">
        <v>7</v>
      </c>
      <c r="D136" s="241" t="s">
        <v>232</v>
      </c>
      <c r="E136" s="242" t="s">
        <v>306</v>
      </c>
      <c r="F136" s="243" t="s">
        <v>307</v>
      </c>
      <c r="G136" s="244" t="s">
        <v>255</v>
      </c>
      <c r="H136" s="245">
        <v>12</v>
      </c>
      <c r="I136" s="246"/>
      <c r="J136" s="247">
        <f>ROUND(I136*H136,2)</f>
        <v>0</v>
      </c>
      <c r="K136" s="243" t="s">
        <v>240</v>
      </c>
      <c r="L136" s="248"/>
      <c r="M136" s="249" t="s">
        <v>19</v>
      </c>
      <c r="N136" s="250" t="s">
        <v>45</v>
      </c>
      <c r="O136" s="85"/>
      <c r="P136" s="206">
        <f>O136*H136</f>
        <v>0</v>
      </c>
      <c r="Q136" s="206">
        <v>0.0027</v>
      </c>
      <c r="R136" s="206">
        <f>Q136*H136</f>
        <v>0.032399999999999996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149</v>
      </c>
      <c r="AT136" s="208" t="s">
        <v>232</v>
      </c>
      <c r="AU136" s="208" t="s">
        <v>84</v>
      </c>
      <c r="AY136" s="18" t="s">
        <v>121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82</v>
      </c>
      <c r="BK136" s="209">
        <f>ROUND(I136*H136,2)</f>
        <v>0</v>
      </c>
      <c r="BL136" s="18" t="s">
        <v>126</v>
      </c>
      <c r="BM136" s="208" t="s">
        <v>308</v>
      </c>
    </row>
    <row r="137" s="2" customFormat="1" ht="16.5" customHeight="1">
      <c r="A137" s="39"/>
      <c r="B137" s="40"/>
      <c r="C137" s="241" t="s">
        <v>309</v>
      </c>
      <c r="D137" s="241" t="s">
        <v>232</v>
      </c>
      <c r="E137" s="242" t="s">
        <v>310</v>
      </c>
      <c r="F137" s="243" t="s">
        <v>311</v>
      </c>
      <c r="G137" s="244" t="s">
        <v>255</v>
      </c>
      <c r="H137" s="245">
        <v>2</v>
      </c>
      <c r="I137" s="246"/>
      <c r="J137" s="247">
        <f>ROUND(I137*H137,2)</f>
        <v>0</v>
      </c>
      <c r="K137" s="243" t="s">
        <v>240</v>
      </c>
      <c r="L137" s="248"/>
      <c r="M137" s="249" t="s">
        <v>19</v>
      </c>
      <c r="N137" s="250" t="s">
        <v>45</v>
      </c>
      <c r="O137" s="85"/>
      <c r="P137" s="206">
        <f>O137*H137</f>
        <v>0</v>
      </c>
      <c r="Q137" s="206">
        <v>0.0028</v>
      </c>
      <c r="R137" s="206">
        <f>Q137*H137</f>
        <v>0.0056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149</v>
      </c>
      <c r="AT137" s="208" t="s">
        <v>232</v>
      </c>
      <c r="AU137" s="208" t="s">
        <v>84</v>
      </c>
      <c r="AY137" s="18" t="s">
        <v>121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82</v>
      </c>
      <c r="BK137" s="209">
        <f>ROUND(I137*H137,2)</f>
        <v>0</v>
      </c>
      <c r="BL137" s="18" t="s">
        <v>126</v>
      </c>
      <c r="BM137" s="208" t="s">
        <v>312</v>
      </c>
    </row>
    <row r="138" s="13" customFormat="1">
      <c r="A138" s="13"/>
      <c r="B138" s="230"/>
      <c r="C138" s="231"/>
      <c r="D138" s="210" t="s">
        <v>220</v>
      </c>
      <c r="E138" s="232" t="s">
        <v>19</v>
      </c>
      <c r="F138" s="233" t="s">
        <v>84</v>
      </c>
      <c r="G138" s="231"/>
      <c r="H138" s="234">
        <v>2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220</v>
      </c>
      <c r="AU138" s="240" t="s">
        <v>84</v>
      </c>
      <c r="AV138" s="13" t="s">
        <v>84</v>
      </c>
      <c r="AW138" s="13" t="s">
        <v>33</v>
      </c>
      <c r="AX138" s="13" t="s">
        <v>82</v>
      </c>
      <c r="AY138" s="240" t="s">
        <v>121</v>
      </c>
    </row>
    <row r="139" s="11" customFormat="1" ht="22.8" customHeight="1">
      <c r="A139" s="11"/>
      <c r="B139" s="183"/>
      <c r="C139" s="184"/>
      <c r="D139" s="185" t="s">
        <v>73</v>
      </c>
      <c r="E139" s="226" t="s">
        <v>154</v>
      </c>
      <c r="F139" s="226" t="s">
        <v>313</v>
      </c>
      <c r="G139" s="184"/>
      <c r="H139" s="184"/>
      <c r="I139" s="187"/>
      <c r="J139" s="227">
        <f>BK139</f>
        <v>0</v>
      </c>
      <c r="K139" s="184"/>
      <c r="L139" s="189"/>
      <c r="M139" s="190"/>
      <c r="N139" s="191"/>
      <c r="O139" s="191"/>
      <c r="P139" s="192">
        <f>SUM(P140:P147)</f>
        <v>0</v>
      </c>
      <c r="Q139" s="191"/>
      <c r="R139" s="192">
        <f>SUM(R140:R147)</f>
        <v>0</v>
      </c>
      <c r="S139" s="191"/>
      <c r="T139" s="193">
        <f>SUM(T140:T147)</f>
        <v>1.32906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4" t="s">
        <v>82</v>
      </c>
      <c r="AT139" s="195" t="s">
        <v>73</v>
      </c>
      <c r="AU139" s="195" t="s">
        <v>82</v>
      </c>
      <c r="AY139" s="194" t="s">
        <v>121</v>
      </c>
      <c r="BK139" s="196">
        <f>SUM(BK140:BK147)</f>
        <v>0</v>
      </c>
    </row>
    <row r="140" s="2" customFormat="1" ht="21.75" customHeight="1">
      <c r="A140" s="39"/>
      <c r="B140" s="40"/>
      <c r="C140" s="197" t="s">
        <v>314</v>
      </c>
      <c r="D140" s="197" t="s">
        <v>122</v>
      </c>
      <c r="E140" s="198" t="s">
        <v>315</v>
      </c>
      <c r="F140" s="199" t="s">
        <v>316</v>
      </c>
      <c r="G140" s="200" t="s">
        <v>255</v>
      </c>
      <c r="H140" s="201">
        <v>6</v>
      </c>
      <c r="I140" s="202"/>
      <c r="J140" s="203">
        <f>ROUND(I140*H140,2)</f>
        <v>0</v>
      </c>
      <c r="K140" s="199" t="s">
        <v>216</v>
      </c>
      <c r="L140" s="45"/>
      <c r="M140" s="204" t="s">
        <v>19</v>
      </c>
      <c r="N140" s="205" t="s">
        <v>45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0.165</v>
      </c>
      <c r="T140" s="207">
        <f>S140*H140</f>
        <v>0.99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126</v>
      </c>
      <c r="AT140" s="208" t="s">
        <v>122</v>
      </c>
      <c r="AU140" s="208" t="s">
        <v>84</v>
      </c>
      <c r="AY140" s="18" t="s">
        <v>121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82</v>
      </c>
      <c r="BK140" s="209">
        <f>ROUND(I140*H140,2)</f>
        <v>0</v>
      </c>
      <c r="BL140" s="18" t="s">
        <v>126</v>
      </c>
      <c r="BM140" s="208" t="s">
        <v>317</v>
      </c>
    </row>
    <row r="141" s="2" customFormat="1">
      <c r="A141" s="39"/>
      <c r="B141" s="40"/>
      <c r="C141" s="41"/>
      <c r="D141" s="228" t="s">
        <v>218</v>
      </c>
      <c r="E141" s="41"/>
      <c r="F141" s="229" t="s">
        <v>318</v>
      </c>
      <c r="G141" s="41"/>
      <c r="H141" s="41"/>
      <c r="I141" s="212"/>
      <c r="J141" s="41"/>
      <c r="K141" s="41"/>
      <c r="L141" s="45"/>
      <c r="M141" s="213"/>
      <c r="N141" s="21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218</v>
      </c>
      <c r="AU141" s="18" t="s">
        <v>84</v>
      </c>
    </row>
    <row r="142" s="2" customFormat="1" ht="16.5" customHeight="1">
      <c r="A142" s="39"/>
      <c r="B142" s="40"/>
      <c r="C142" s="197" t="s">
        <v>319</v>
      </c>
      <c r="D142" s="197" t="s">
        <v>122</v>
      </c>
      <c r="E142" s="198" t="s">
        <v>320</v>
      </c>
      <c r="F142" s="199" t="s">
        <v>321</v>
      </c>
      <c r="G142" s="200" t="s">
        <v>263</v>
      </c>
      <c r="H142" s="201">
        <v>57</v>
      </c>
      <c r="I142" s="202"/>
      <c r="J142" s="203">
        <f>ROUND(I142*H142,2)</f>
        <v>0</v>
      </c>
      <c r="K142" s="199" t="s">
        <v>216</v>
      </c>
      <c r="L142" s="45"/>
      <c r="M142" s="204" t="s">
        <v>19</v>
      </c>
      <c r="N142" s="205" t="s">
        <v>45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0.00248</v>
      </c>
      <c r="T142" s="207">
        <f>S142*H142</f>
        <v>0.14136000000000002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126</v>
      </c>
      <c r="AT142" s="208" t="s">
        <v>122</v>
      </c>
      <c r="AU142" s="208" t="s">
        <v>84</v>
      </c>
      <c r="AY142" s="18" t="s">
        <v>121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82</v>
      </c>
      <c r="BK142" s="209">
        <f>ROUND(I142*H142,2)</f>
        <v>0</v>
      </c>
      <c r="BL142" s="18" t="s">
        <v>126</v>
      </c>
      <c r="BM142" s="208" t="s">
        <v>322</v>
      </c>
    </row>
    <row r="143" s="2" customFormat="1">
      <c r="A143" s="39"/>
      <c r="B143" s="40"/>
      <c r="C143" s="41"/>
      <c r="D143" s="228" t="s">
        <v>218</v>
      </c>
      <c r="E143" s="41"/>
      <c r="F143" s="229" t="s">
        <v>323</v>
      </c>
      <c r="G143" s="41"/>
      <c r="H143" s="41"/>
      <c r="I143" s="212"/>
      <c r="J143" s="41"/>
      <c r="K143" s="41"/>
      <c r="L143" s="45"/>
      <c r="M143" s="213"/>
      <c r="N143" s="21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218</v>
      </c>
      <c r="AU143" s="18" t="s">
        <v>84</v>
      </c>
    </row>
    <row r="144" s="2" customFormat="1" ht="16.5" customHeight="1">
      <c r="A144" s="39"/>
      <c r="B144" s="40"/>
      <c r="C144" s="197" t="s">
        <v>324</v>
      </c>
      <c r="D144" s="197" t="s">
        <v>122</v>
      </c>
      <c r="E144" s="198" t="s">
        <v>325</v>
      </c>
      <c r="F144" s="199" t="s">
        <v>326</v>
      </c>
      <c r="G144" s="200" t="s">
        <v>263</v>
      </c>
      <c r="H144" s="201">
        <v>57</v>
      </c>
      <c r="I144" s="202"/>
      <c r="J144" s="203">
        <f>ROUND(I144*H144,2)</f>
        <v>0</v>
      </c>
      <c r="K144" s="199" t="s">
        <v>216</v>
      </c>
      <c r="L144" s="45"/>
      <c r="M144" s="204" t="s">
        <v>19</v>
      </c>
      <c r="N144" s="205" t="s">
        <v>45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0.0001</v>
      </c>
      <c r="T144" s="207">
        <f>S144*H144</f>
        <v>0.0057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126</v>
      </c>
      <c r="AT144" s="208" t="s">
        <v>122</v>
      </c>
      <c r="AU144" s="208" t="s">
        <v>84</v>
      </c>
      <c r="AY144" s="18" t="s">
        <v>121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82</v>
      </c>
      <c r="BK144" s="209">
        <f>ROUND(I144*H144,2)</f>
        <v>0</v>
      </c>
      <c r="BL144" s="18" t="s">
        <v>126</v>
      </c>
      <c r="BM144" s="208" t="s">
        <v>327</v>
      </c>
    </row>
    <row r="145" s="2" customFormat="1">
      <c r="A145" s="39"/>
      <c r="B145" s="40"/>
      <c r="C145" s="41"/>
      <c r="D145" s="228" t="s">
        <v>218</v>
      </c>
      <c r="E145" s="41"/>
      <c r="F145" s="229" t="s">
        <v>328</v>
      </c>
      <c r="G145" s="41"/>
      <c r="H145" s="41"/>
      <c r="I145" s="212"/>
      <c r="J145" s="41"/>
      <c r="K145" s="41"/>
      <c r="L145" s="45"/>
      <c r="M145" s="213"/>
      <c r="N145" s="21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218</v>
      </c>
      <c r="AU145" s="18" t="s">
        <v>84</v>
      </c>
    </row>
    <row r="146" s="2" customFormat="1" ht="16.5" customHeight="1">
      <c r="A146" s="39"/>
      <c r="B146" s="40"/>
      <c r="C146" s="197" t="s">
        <v>329</v>
      </c>
      <c r="D146" s="197" t="s">
        <v>122</v>
      </c>
      <c r="E146" s="198" t="s">
        <v>330</v>
      </c>
      <c r="F146" s="199" t="s">
        <v>331</v>
      </c>
      <c r="G146" s="200" t="s">
        <v>255</v>
      </c>
      <c r="H146" s="201">
        <v>1</v>
      </c>
      <c r="I146" s="202"/>
      <c r="J146" s="203">
        <f>ROUND(I146*H146,2)</f>
        <v>0</v>
      </c>
      <c r="K146" s="199" t="s">
        <v>216</v>
      </c>
      <c r="L146" s="45"/>
      <c r="M146" s="204" t="s">
        <v>19</v>
      </c>
      <c r="N146" s="205" t="s">
        <v>45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0.192</v>
      </c>
      <c r="T146" s="207">
        <f>S146*H146</f>
        <v>0.192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126</v>
      </c>
      <c r="AT146" s="208" t="s">
        <v>122</v>
      </c>
      <c r="AU146" s="208" t="s">
        <v>84</v>
      </c>
      <c r="AY146" s="18" t="s">
        <v>121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82</v>
      </c>
      <c r="BK146" s="209">
        <f>ROUND(I146*H146,2)</f>
        <v>0</v>
      </c>
      <c r="BL146" s="18" t="s">
        <v>126</v>
      </c>
      <c r="BM146" s="208" t="s">
        <v>332</v>
      </c>
    </row>
    <row r="147" s="2" customFormat="1">
      <c r="A147" s="39"/>
      <c r="B147" s="40"/>
      <c r="C147" s="41"/>
      <c r="D147" s="228" t="s">
        <v>218</v>
      </c>
      <c r="E147" s="41"/>
      <c r="F147" s="229" t="s">
        <v>333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218</v>
      </c>
      <c r="AU147" s="18" t="s">
        <v>84</v>
      </c>
    </row>
    <row r="148" s="11" customFormat="1" ht="22.8" customHeight="1">
      <c r="A148" s="11"/>
      <c r="B148" s="183"/>
      <c r="C148" s="184"/>
      <c r="D148" s="185" t="s">
        <v>73</v>
      </c>
      <c r="E148" s="226" t="s">
        <v>334</v>
      </c>
      <c r="F148" s="226" t="s">
        <v>335</v>
      </c>
      <c r="G148" s="184"/>
      <c r="H148" s="184"/>
      <c r="I148" s="187"/>
      <c r="J148" s="227">
        <f>BK148</f>
        <v>0</v>
      </c>
      <c r="K148" s="184"/>
      <c r="L148" s="189"/>
      <c r="M148" s="190"/>
      <c r="N148" s="191"/>
      <c r="O148" s="191"/>
      <c r="P148" s="192">
        <f>SUM(P149:P150)</f>
        <v>0</v>
      </c>
      <c r="Q148" s="191"/>
      <c r="R148" s="192">
        <f>SUM(R149:R150)</f>
        <v>0</v>
      </c>
      <c r="S148" s="191"/>
      <c r="T148" s="193">
        <f>SUM(T149:T150)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94" t="s">
        <v>82</v>
      </c>
      <c r="AT148" s="195" t="s">
        <v>73</v>
      </c>
      <c r="AU148" s="195" t="s">
        <v>82</v>
      </c>
      <c r="AY148" s="194" t="s">
        <v>121</v>
      </c>
      <c r="BK148" s="196">
        <f>SUM(BK149:BK150)</f>
        <v>0</v>
      </c>
    </row>
    <row r="149" s="2" customFormat="1" ht="33" customHeight="1">
      <c r="A149" s="39"/>
      <c r="B149" s="40"/>
      <c r="C149" s="197" t="s">
        <v>336</v>
      </c>
      <c r="D149" s="197" t="s">
        <v>122</v>
      </c>
      <c r="E149" s="198" t="s">
        <v>337</v>
      </c>
      <c r="F149" s="199" t="s">
        <v>338</v>
      </c>
      <c r="G149" s="200" t="s">
        <v>152</v>
      </c>
      <c r="H149" s="201">
        <v>2</v>
      </c>
      <c r="I149" s="202"/>
      <c r="J149" s="203">
        <f>ROUND(I149*H149,2)</f>
        <v>0</v>
      </c>
      <c r="K149" s="199" t="s">
        <v>216</v>
      </c>
      <c r="L149" s="45"/>
      <c r="M149" s="204" t="s">
        <v>19</v>
      </c>
      <c r="N149" s="205" t="s">
        <v>45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126</v>
      </c>
      <c r="AT149" s="208" t="s">
        <v>122</v>
      </c>
      <c r="AU149" s="208" t="s">
        <v>84</v>
      </c>
      <c r="AY149" s="18" t="s">
        <v>121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82</v>
      </c>
      <c r="BK149" s="209">
        <f>ROUND(I149*H149,2)</f>
        <v>0</v>
      </c>
      <c r="BL149" s="18" t="s">
        <v>126</v>
      </c>
      <c r="BM149" s="208" t="s">
        <v>339</v>
      </c>
    </row>
    <row r="150" s="2" customFormat="1">
      <c r="A150" s="39"/>
      <c r="B150" s="40"/>
      <c r="C150" s="41"/>
      <c r="D150" s="228" t="s">
        <v>218</v>
      </c>
      <c r="E150" s="41"/>
      <c r="F150" s="229" t="s">
        <v>340</v>
      </c>
      <c r="G150" s="41"/>
      <c r="H150" s="41"/>
      <c r="I150" s="212"/>
      <c r="J150" s="41"/>
      <c r="K150" s="41"/>
      <c r="L150" s="45"/>
      <c r="M150" s="213"/>
      <c r="N150" s="21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218</v>
      </c>
      <c r="AU150" s="18" t="s">
        <v>84</v>
      </c>
    </row>
    <row r="151" s="11" customFormat="1" ht="25.92" customHeight="1">
      <c r="A151" s="11"/>
      <c r="B151" s="183"/>
      <c r="C151" s="184"/>
      <c r="D151" s="185" t="s">
        <v>73</v>
      </c>
      <c r="E151" s="186" t="s">
        <v>341</v>
      </c>
      <c r="F151" s="186" t="s">
        <v>342</v>
      </c>
      <c r="G151" s="184"/>
      <c r="H151" s="184"/>
      <c r="I151" s="187"/>
      <c r="J151" s="188">
        <f>BK151</f>
        <v>0</v>
      </c>
      <c r="K151" s="184"/>
      <c r="L151" s="189"/>
      <c r="M151" s="190"/>
      <c r="N151" s="191"/>
      <c r="O151" s="191"/>
      <c r="P151" s="192">
        <f>SUM(P152:P153)</f>
        <v>0</v>
      </c>
      <c r="Q151" s="191"/>
      <c r="R151" s="192">
        <f>SUM(R152:R153)</f>
        <v>0</v>
      </c>
      <c r="S151" s="191"/>
      <c r="T151" s="193">
        <f>SUM(T152:T153)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94" t="s">
        <v>126</v>
      </c>
      <c r="AT151" s="195" t="s">
        <v>73</v>
      </c>
      <c r="AU151" s="195" t="s">
        <v>74</v>
      </c>
      <c r="AY151" s="194" t="s">
        <v>121</v>
      </c>
      <c r="BK151" s="196">
        <f>SUM(BK152:BK153)</f>
        <v>0</v>
      </c>
    </row>
    <row r="152" s="2" customFormat="1" ht="16.5" customHeight="1">
      <c r="A152" s="39"/>
      <c r="B152" s="40"/>
      <c r="C152" s="197" t="s">
        <v>343</v>
      </c>
      <c r="D152" s="197" t="s">
        <v>122</v>
      </c>
      <c r="E152" s="198" t="s">
        <v>344</v>
      </c>
      <c r="F152" s="199" t="s">
        <v>345</v>
      </c>
      <c r="G152" s="200" t="s">
        <v>346</v>
      </c>
      <c r="H152" s="201">
        <v>4</v>
      </c>
      <c r="I152" s="202"/>
      <c r="J152" s="203">
        <f>ROUND(I152*H152,2)</f>
        <v>0</v>
      </c>
      <c r="K152" s="199" t="s">
        <v>216</v>
      </c>
      <c r="L152" s="45"/>
      <c r="M152" s="204" t="s">
        <v>19</v>
      </c>
      <c r="N152" s="205" t="s">
        <v>45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347</v>
      </c>
      <c r="AT152" s="208" t="s">
        <v>122</v>
      </c>
      <c r="AU152" s="208" t="s">
        <v>82</v>
      </c>
      <c r="AY152" s="18" t="s">
        <v>121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82</v>
      </c>
      <c r="BK152" s="209">
        <f>ROUND(I152*H152,2)</f>
        <v>0</v>
      </c>
      <c r="BL152" s="18" t="s">
        <v>347</v>
      </c>
      <c r="BM152" s="208" t="s">
        <v>348</v>
      </c>
    </row>
    <row r="153" s="2" customFormat="1">
      <c r="A153" s="39"/>
      <c r="B153" s="40"/>
      <c r="C153" s="41"/>
      <c r="D153" s="228" t="s">
        <v>218</v>
      </c>
      <c r="E153" s="41"/>
      <c r="F153" s="229" t="s">
        <v>349</v>
      </c>
      <c r="G153" s="41"/>
      <c r="H153" s="41"/>
      <c r="I153" s="212"/>
      <c r="J153" s="41"/>
      <c r="K153" s="41"/>
      <c r="L153" s="45"/>
      <c r="M153" s="262"/>
      <c r="N153" s="263"/>
      <c r="O153" s="217"/>
      <c r="P153" s="217"/>
      <c r="Q153" s="217"/>
      <c r="R153" s="217"/>
      <c r="S153" s="217"/>
      <c r="T153" s="26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218</v>
      </c>
      <c r="AU153" s="18" t="s">
        <v>82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pEnFYLAG5SOieLRZqA/af5mBrbNxp7uSw2mAkCr8zkv0XovbaqmFmuSP3ituP6mA6EEtZ2NBfH9Hp7bF5uTtqQ==" hashValue="hFSMLDzSYb6Voz9Gj8b3A5oJ9tCTOcL96wMMTXqZl3ruTQM3wXAcD1WilNPThdbb3jxrESiYdXlAKaN9P7Etwg==" algorithmName="SHA-512" password="D692"/>
  <autoFilter ref="C85:K15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11151101"/>
    <hyperlink ref="F93" r:id="rId2" display="https://podminky.urs.cz/item/CS_URS_2023_02/166151101"/>
    <hyperlink ref="F95" r:id="rId3" display="https://podminky.urs.cz/item/CS_URS_2023_02/171152111"/>
    <hyperlink ref="F101" r:id="rId4" display="https://podminky.urs.cz/item/CS_URS_2023_01/275311611"/>
    <hyperlink ref="F111" r:id="rId5" display="https://podminky.urs.cz/item/CS_URS_2023_01/348101220"/>
    <hyperlink ref="F115" r:id="rId6" display="https://podminky.urs.cz/item/CS_URS_2023_01/348401130"/>
    <hyperlink ref="F120" r:id="rId7" display="https://podminky.urs.cz/item/CS_URS_2023_01/348401320"/>
    <hyperlink ref="F127" r:id="rId8" display="https://podminky.urs.cz/item/CS_URS_2023_01/348401350"/>
    <hyperlink ref="F129" r:id="rId9" display="https://podminky.urs.cz/item/CS_URS_2023_01/348401360"/>
    <hyperlink ref="F134" r:id="rId10" display="https://podminky.urs.cz/item/CS_URS_2023_01/348401415"/>
    <hyperlink ref="F141" r:id="rId11" display="https://podminky.urs.cz/item/CS_URS_2023_02/966071711"/>
    <hyperlink ref="F143" r:id="rId12" display="https://podminky.urs.cz/item/CS_URS_2023_02/966071822"/>
    <hyperlink ref="F145" r:id="rId13" display="https://podminky.urs.cz/item/CS_URS_2023_02/966071831"/>
    <hyperlink ref="F147" r:id="rId14" display="https://podminky.urs.cz/item/CS_URS_2023_02/966073810"/>
    <hyperlink ref="F150" r:id="rId15" display="https://podminky.urs.cz/item/CS_URS_2023_02/998142251"/>
    <hyperlink ref="F153" r:id="rId16" display="https://podminky.urs.cz/item/CS_URS_2023_02/HZS4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Prohloubení a regenerace starého vrtu L-5, L-6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ROUND((SUM(BE81:BE102)),  2)</f>
        <v>0</v>
      </c>
      <c r="G33" s="39"/>
      <c r="H33" s="39"/>
      <c r="I33" s="149">
        <v>0.21</v>
      </c>
      <c r="J33" s="148">
        <f>ROUND(((SUM(BE81:BE102))*I33),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ROUND((SUM(BF81:BF102)),  2)</f>
        <v>0</v>
      </c>
      <c r="G34" s="39"/>
      <c r="H34" s="39"/>
      <c r="I34" s="149">
        <v>0.15</v>
      </c>
      <c r="J34" s="148">
        <f>ROUND(((SUM(BF81:BF102))*I34),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ROUND((SUM(BG81:BG102)),  2)</f>
        <v>0</v>
      </c>
      <c r="G35" s="39"/>
      <c r="H35" s="39"/>
      <c r="I35" s="149">
        <v>0.21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ROUND((SUM(BH81:BH102)),  2)</f>
        <v>0</v>
      </c>
      <c r="G36" s="39"/>
      <c r="H36" s="39"/>
      <c r="I36" s="149">
        <v>0.15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Prohloubení a regenerace starého vrtu L-5, L-6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Regenerace vrtu L6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Lipíže</v>
      </c>
      <c r="G52" s="41"/>
      <c r="H52" s="41"/>
      <c r="I52" s="33" t="s">
        <v>23</v>
      </c>
      <c r="J52" s="73" t="str">
        <f>IF(J12="","",J12)</f>
        <v>14. 8. 2023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Dobříš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ENVIREX spol. s 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105</v>
      </c>
      <c r="E61" s="169"/>
      <c r="F61" s="169"/>
      <c r="G61" s="169"/>
      <c r="H61" s="169"/>
      <c r="I61" s="169"/>
      <c r="J61" s="170">
        <f>J98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Prohloubení a regenerace starého vrtu L-5, L-6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Regenerace vrtu L6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Lipíže</v>
      </c>
      <c r="G75" s="41"/>
      <c r="H75" s="41"/>
      <c r="I75" s="33" t="s">
        <v>23</v>
      </c>
      <c r="J75" s="73" t="str">
        <f>IF(J12="","",J12)</f>
        <v>14. 8. 2023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Dobříš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ENVIREX spol. s 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107</v>
      </c>
      <c r="D80" s="175" t="s">
        <v>59</v>
      </c>
      <c r="E80" s="175" t="s">
        <v>55</v>
      </c>
      <c r="F80" s="175" t="s">
        <v>56</v>
      </c>
      <c r="G80" s="175" t="s">
        <v>108</v>
      </c>
      <c r="H80" s="175" t="s">
        <v>109</v>
      </c>
      <c r="I80" s="175" t="s">
        <v>110</v>
      </c>
      <c r="J80" s="175" t="s">
        <v>102</v>
      </c>
      <c r="K80" s="176" t="s">
        <v>111</v>
      </c>
      <c r="L80" s="177"/>
      <c r="M80" s="93" t="s">
        <v>19</v>
      </c>
      <c r="N80" s="94" t="s">
        <v>44</v>
      </c>
      <c r="O80" s="94" t="s">
        <v>112</v>
      </c>
      <c r="P80" s="94" t="s">
        <v>113</v>
      </c>
      <c r="Q80" s="94" t="s">
        <v>114</v>
      </c>
      <c r="R80" s="94" t="s">
        <v>115</v>
      </c>
      <c r="S80" s="94" t="s">
        <v>116</v>
      </c>
      <c r="T80" s="95" t="s">
        <v>117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118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P82+P98</f>
        <v>0</v>
      </c>
      <c r="Q81" s="97"/>
      <c r="R81" s="180">
        <f>R82+R98</f>
        <v>0</v>
      </c>
      <c r="S81" s="97"/>
      <c r="T81" s="181">
        <f>T82+T98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103</v>
      </c>
      <c r="BK81" s="182">
        <f>BK82+BK98</f>
        <v>0</v>
      </c>
    </row>
    <row r="82" s="11" customFormat="1" ht="25.92" customHeight="1">
      <c r="A82" s="11"/>
      <c r="B82" s="183"/>
      <c r="C82" s="184"/>
      <c r="D82" s="185" t="s">
        <v>73</v>
      </c>
      <c r="E82" s="186" t="s">
        <v>119</v>
      </c>
      <c r="F82" s="186" t="s">
        <v>120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SUM(P83:P97)</f>
        <v>0</v>
      </c>
      <c r="Q82" s="191"/>
      <c r="R82" s="192">
        <f>SUM(R83:R97)</f>
        <v>0</v>
      </c>
      <c r="S82" s="191"/>
      <c r="T82" s="193">
        <f>SUM(T83:T97)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82</v>
      </c>
      <c r="AT82" s="195" t="s">
        <v>73</v>
      </c>
      <c r="AU82" s="195" t="s">
        <v>74</v>
      </c>
      <c r="AY82" s="194" t="s">
        <v>121</v>
      </c>
      <c r="BK82" s="196">
        <f>SUM(BK83:BK97)</f>
        <v>0</v>
      </c>
    </row>
    <row r="83" s="2" customFormat="1" ht="16.5" customHeight="1">
      <c r="A83" s="39"/>
      <c r="B83" s="40"/>
      <c r="C83" s="197" t="s">
        <v>84</v>
      </c>
      <c r="D83" s="197" t="s">
        <v>122</v>
      </c>
      <c r="E83" s="198" t="s">
        <v>123</v>
      </c>
      <c r="F83" s="199" t="s">
        <v>124</v>
      </c>
      <c r="G83" s="200" t="s">
        <v>125</v>
      </c>
      <c r="H83" s="201">
        <v>1</v>
      </c>
      <c r="I83" s="202"/>
      <c r="J83" s="203">
        <f>ROUND(I83*H83,2)</f>
        <v>0</v>
      </c>
      <c r="K83" s="199" t="s">
        <v>19</v>
      </c>
      <c r="L83" s="45"/>
      <c r="M83" s="204" t="s">
        <v>19</v>
      </c>
      <c r="N83" s="205" t="s">
        <v>45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126</v>
      </c>
      <c r="AT83" s="208" t="s">
        <v>122</v>
      </c>
      <c r="AU83" s="208" t="s">
        <v>82</v>
      </c>
      <c r="AY83" s="18" t="s">
        <v>121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82</v>
      </c>
      <c r="BK83" s="209">
        <f>ROUND(I83*H83,2)</f>
        <v>0</v>
      </c>
      <c r="BL83" s="18" t="s">
        <v>126</v>
      </c>
      <c r="BM83" s="208" t="s">
        <v>127</v>
      </c>
    </row>
    <row r="84" s="2" customFormat="1" ht="16.5" customHeight="1">
      <c r="A84" s="39"/>
      <c r="B84" s="40"/>
      <c r="C84" s="197" t="s">
        <v>128</v>
      </c>
      <c r="D84" s="197" t="s">
        <v>122</v>
      </c>
      <c r="E84" s="198" t="s">
        <v>129</v>
      </c>
      <c r="F84" s="199" t="s">
        <v>130</v>
      </c>
      <c r="G84" s="200" t="s">
        <v>131</v>
      </c>
      <c r="H84" s="201">
        <v>2</v>
      </c>
      <c r="I84" s="202"/>
      <c r="J84" s="203">
        <f>ROUND(I84*H84,2)</f>
        <v>0</v>
      </c>
      <c r="K84" s="199" t="s">
        <v>19</v>
      </c>
      <c r="L84" s="45"/>
      <c r="M84" s="204" t="s">
        <v>19</v>
      </c>
      <c r="N84" s="205" t="s">
        <v>45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126</v>
      </c>
      <c r="AT84" s="208" t="s">
        <v>122</v>
      </c>
      <c r="AU84" s="208" t="s">
        <v>82</v>
      </c>
      <c r="AY84" s="18" t="s">
        <v>121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82</v>
      </c>
      <c r="BK84" s="209">
        <f>ROUND(I84*H84,2)</f>
        <v>0</v>
      </c>
      <c r="BL84" s="18" t="s">
        <v>126</v>
      </c>
      <c r="BM84" s="208" t="s">
        <v>132</v>
      </c>
    </row>
    <row r="85" s="2" customFormat="1" ht="16.5" customHeight="1">
      <c r="A85" s="39"/>
      <c r="B85" s="40"/>
      <c r="C85" s="197" t="s">
        <v>126</v>
      </c>
      <c r="D85" s="197" t="s">
        <v>122</v>
      </c>
      <c r="E85" s="198" t="s">
        <v>133</v>
      </c>
      <c r="F85" s="199" t="s">
        <v>134</v>
      </c>
      <c r="G85" s="200" t="s">
        <v>131</v>
      </c>
      <c r="H85" s="201">
        <v>1</v>
      </c>
      <c r="I85" s="202"/>
      <c r="J85" s="203">
        <f>ROUND(I85*H85,2)</f>
        <v>0</v>
      </c>
      <c r="K85" s="199" t="s">
        <v>19</v>
      </c>
      <c r="L85" s="45"/>
      <c r="M85" s="204" t="s">
        <v>19</v>
      </c>
      <c r="N85" s="205" t="s">
        <v>45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126</v>
      </c>
      <c r="AT85" s="208" t="s">
        <v>122</v>
      </c>
      <c r="AU85" s="208" t="s">
        <v>82</v>
      </c>
      <c r="AY85" s="18" t="s">
        <v>121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82</v>
      </c>
      <c r="BK85" s="209">
        <f>ROUND(I85*H85,2)</f>
        <v>0</v>
      </c>
      <c r="BL85" s="18" t="s">
        <v>126</v>
      </c>
      <c r="BM85" s="208" t="s">
        <v>135</v>
      </c>
    </row>
    <row r="86" s="2" customFormat="1" ht="16.5" customHeight="1">
      <c r="A86" s="39"/>
      <c r="B86" s="40"/>
      <c r="C86" s="197" t="s">
        <v>136</v>
      </c>
      <c r="D86" s="197" t="s">
        <v>122</v>
      </c>
      <c r="E86" s="198" t="s">
        <v>137</v>
      </c>
      <c r="F86" s="199" t="s">
        <v>138</v>
      </c>
      <c r="G86" s="200" t="s">
        <v>139</v>
      </c>
      <c r="H86" s="201">
        <v>30</v>
      </c>
      <c r="I86" s="202"/>
      <c r="J86" s="203">
        <f>ROUND(I86*H86,2)</f>
        <v>0</v>
      </c>
      <c r="K86" s="199" t="s">
        <v>19</v>
      </c>
      <c r="L86" s="45"/>
      <c r="M86" s="204" t="s">
        <v>19</v>
      </c>
      <c r="N86" s="205" t="s">
        <v>45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126</v>
      </c>
      <c r="AT86" s="208" t="s">
        <v>122</v>
      </c>
      <c r="AU86" s="208" t="s">
        <v>82</v>
      </c>
      <c r="AY86" s="18" t="s">
        <v>121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82</v>
      </c>
      <c r="BK86" s="209">
        <f>ROUND(I86*H86,2)</f>
        <v>0</v>
      </c>
      <c r="BL86" s="18" t="s">
        <v>126</v>
      </c>
      <c r="BM86" s="208" t="s">
        <v>140</v>
      </c>
    </row>
    <row r="87" s="2" customFormat="1" ht="16.5" customHeight="1">
      <c r="A87" s="39"/>
      <c r="B87" s="40"/>
      <c r="C87" s="197" t="s">
        <v>141</v>
      </c>
      <c r="D87" s="197" t="s">
        <v>122</v>
      </c>
      <c r="E87" s="198" t="s">
        <v>142</v>
      </c>
      <c r="F87" s="199" t="s">
        <v>143</v>
      </c>
      <c r="G87" s="200" t="s">
        <v>131</v>
      </c>
      <c r="H87" s="201">
        <v>1</v>
      </c>
      <c r="I87" s="202"/>
      <c r="J87" s="203">
        <f>ROUND(I87*H87,2)</f>
        <v>0</v>
      </c>
      <c r="K87" s="199" t="s">
        <v>19</v>
      </c>
      <c r="L87" s="45"/>
      <c r="M87" s="204" t="s">
        <v>19</v>
      </c>
      <c r="N87" s="205" t="s">
        <v>45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126</v>
      </c>
      <c r="AT87" s="208" t="s">
        <v>122</v>
      </c>
      <c r="AU87" s="208" t="s">
        <v>82</v>
      </c>
      <c r="AY87" s="18" t="s">
        <v>121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82</v>
      </c>
      <c r="BK87" s="209">
        <f>ROUND(I87*H87,2)</f>
        <v>0</v>
      </c>
      <c r="BL87" s="18" t="s">
        <v>126</v>
      </c>
      <c r="BM87" s="208" t="s">
        <v>144</v>
      </c>
    </row>
    <row r="88" s="2" customFormat="1" ht="16.5" customHeight="1">
      <c r="A88" s="39"/>
      <c r="B88" s="40"/>
      <c r="C88" s="197" t="s">
        <v>145</v>
      </c>
      <c r="D88" s="197" t="s">
        <v>122</v>
      </c>
      <c r="E88" s="198" t="s">
        <v>146</v>
      </c>
      <c r="F88" s="199" t="s">
        <v>147</v>
      </c>
      <c r="G88" s="200" t="s">
        <v>131</v>
      </c>
      <c r="H88" s="201">
        <v>1</v>
      </c>
      <c r="I88" s="202"/>
      <c r="J88" s="203">
        <f>ROUND(I88*H88,2)</f>
        <v>0</v>
      </c>
      <c r="K88" s="199" t="s">
        <v>19</v>
      </c>
      <c r="L88" s="45"/>
      <c r="M88" s="204" t="s">
        <v>19</v>
      </c>
      <c r="N88" s="205" t="s">
        <v>45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126</v>
      </c>
      <c r="AT88" s="208" t="s">
        <v>122</v>
      </c>
      <c r="AU88" s="208" t="s">
        <v>82</v>
      </c>
      <c r="AY88" s="18" t="s">
        <v>121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82</v>
      </c>
      <c r="BK88" s="209">
        <f>ROUND(I88*H88,2)</f>
        <v>0</v>
      </c>
      <c r="BL88" s="18" t="s">
        <v>126</v>
      </c>
      <c r="BM88" s="208" t="s">
        <v>148</v>
      </c>
    </row>
    <row r="89" s="2" customFormat="1" ht="16.5" customHeight="1">
      <c r="A89" s="39"/>
      <c r="B89" s="40"/>
      <c r="C89" s="197" t="s">
        <v>149</v>
      </c>
      <c r="D89" s="197" t="s">
        <v>122</v>
      </c>
      <c r="E89" s="198" t="s">
        <v>150</v>
      </c>
      <c r="F89" s="199" t="s">
        <v>151</v>
      </c>
      <c r="G89" s="200" t="s">
        <v>152</v>
      </c>
      <c r="H89" s="201">
        <v>5</v>
      </c>
      <c r="I89" s="202"/>
      <c r="J89" s="203">
        <f>ROUND(I89*H89,2)</f>
        <v>0</v>
      </c>
      <c r="K89" s="199" t="s">
        <v>19</v>
      </c>
      <c r="L89" s="45"/>
      <c r="M89" s="204" t="s">
        <v>19</v>
      </c>
      <c r="N89" s="205" t="s">
        <v>45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126</v>
      </c>
      <c r="AT89" s="208" t="s">
        <v>122</v>
      </c>
      <c r="AU89" s="208" t="s">
        <v>82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82</v>
      </c>
      <c r="BK89" s="209">
        <f>ROUND(I89*H89,2)</f>
        <v>0</v>
      </c>
      <c r="BL89" s="18" t="s">
        <v>126</v>
      </c>
      <c r="BM89" s="208" t="s">
        <v>153</v>
      </c>
    </row>
    <row r="90" s="2" customFormat="1" ht="16.5" customHeight="1">
      <c r="A90" s="39"/>
      <c r="B90" s="40"/>
      <c r="C90" s="197" t="s">
        <v>154</v>
      </c>
      <c r="D90" s="197" t="s">
        <v>122</v>
      </c>
      <c r="E90" s="198" t="s">
        <v>155</v>
      </c>
      <c r="F90" s="199" t="s">
        <v>156</v>
      </c>
      <c r="G90" s="200" t="s">
        <v>131</v>
      </c>
      <c r="H90" s="201">
        <v>1</v>
      </c>
      <c r="I90" s="202"/>
      <c r="J90" s="203">
        <f>ROUND(I90*H90,2)</f>
        <v>0</v>
      </c>
      <c r="K90" s="199" t="s">
        <v>19</v>
      </c>
      <c r="L90" s="45"/>
      <c r="M90" s="204" t="s">
        <v>19</v>
      </c>
      <c r="N90" s="205" t="s">
        <v>45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126</v>
      </c>
      <c r="AT90" s="208" t="s">
        <v>122</v>
      </c>
      <c r="AU90" s="208" t="s">
        <v>82</v>
      </c>
      <c r="AY90" s="18" t="s">
        <v>121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82</v>
      </c>
      <c r="BK90" s="209">
        <f>ROUND(I90*H90,2)</f>
        <v>0</v>
      </c>
      <c r="BL90" s="18" t="s">
        <v>126</v>
      </c>
      <c r="BM90" s="208" t="s">
        <v>157</v>
      </c>
    </row>
    <row r="91" s="2" customFormat="1" ht="16.5" customHeight="1">
      <c r="A91" s="39"/>
      <c r="B91" s="40"/>
      <c r="C91" s="197" t="s">
        <v>158</v>
      </c>
      <c r="D91" s="197" t="s">
        <v>122</v>
      </c>
      <c r="E91" s="198" t="s">
        <v>159</v>
      </c>
      <c r="F91" s="199" t="s">
        <v>160</v>
      </c>
      <c r="G91" s="200" t="s">
        <v>131</v>
      </c>
      <c r="H91" s="201">
        <v>1</v>
      </c>
      <c r="I91" s="202"/>
      <c r="J91" s="203">
        <f>ROUND(I91*H91,2)</f>
        <v>0</v>
      </c>
      <c r="K91" s="199" t="s">
        <v>19</v>
      </c>
      <c r="L91" s="45"/>
      <c r="M91" s="204" t="s">
        <v>19</v>
      </c>
      <c r="N91" s="205" t="s">
        <v>45</v>
      </c>
      <c r="O91" s="85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8" t="s">
        <v>126</v>
      </c>
      <c r="AT91" s="208" t="s">
        <v>122</v>
      </c>
      <c r="AU91" s="208" t="s">
        <v>82</v>
      </c>
      <c r="AY91" s="18" t="s">
        <v>121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8" t="s">
        <v>82</v>
      </c>
      <c r="BK91" s="209">
        <f>ROUND(I91*H91,2)</f>
        <v>0</v>
      </c>
      <c r="BL91" s="18" t="s">
        <v>126</v>
      </c>
      <c r="BM91" s="208" t="s">
        <v>161</v>
      </c>
    </row>
    <row r="92" s="2" customFormat="1" ht="16.5" customHeight="1">
      <c r="A92" s="39"/>
      <c r="B92" s="40"/>
      <c r="C92" s="197" t="s">
        <v>162</v>
      </c>
      <c r="D92" s="197" t="s">
        <v>122</v>
      </c>
      <c r="E92" s="198" t="s">
        <v>163</v>
      </c>
      <c r="F92" s="199" t="s">
        <v>164</v>
      </c>
      <c r="G92" s="200" t="s">
        <v>131</v>
      </c>
      <c r="H92" s="201">
        <v>1</v>
      </c>
      <c r="I92" s="202"/>
      <c r="J92" s="203">
        <f>ROUND(I92*H92,2)</f>
        <v>0</v>
      </c>
      <c r="K92" s="199" t="s">
        <v>19</v>
      </c>
      <c r="L92" s="45"/>
      <c r="M92" s="204" t="s">
        <v>19</v>
      </c>
      <c r="N92" s="205" t="s">
        <v>45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126</v>
      </c>
      <c r="AT92" s="208" t="s">
        <v>122</v>
      </c>
      <c r="AU92" s="208" t="s">
        <v>82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82</v>
      </c>
      <c r="BK92" s="209">
        <f>ROUND(I92*H92,2)</f>
        <v>0</v>
      </c>
      <c r="BL92" s="18" t="s">
        <v>126</v>
      </c>
      <c r="BM92" s="208" t="s">
        <v>165</v>
      </c>
    </row>
    <row r="93" s="2" customFormat="1" ht="16.5" customHeight="1">
      <c r="A93" s="39"/>
      <c r="B93" s="40"/>
      <c r="C93" s="197" t="s">
        <v>166</v>
      </c>
      <c r="D93" s="197" t="s">
        <v>122</v>
      </c>
      <c r="E93" s="198" t="s">
        <v>167</v>
      </c>
      <c r="F93" s="199" t="s">
        <v>168</v>
      </c>
      <c r="G93" s="200" t="s">
        <v>131</v>
      </c>
      <c r="H93" s="201">
        <v>1</v>
      </c>
      <c r="I93" s="202"/>
      <c r="J93" s="203">
        <f>ROUND(I93*H93,2)</f>
        <v>0</v>
      </c>
      <c r="K93" s="199" t="s">
        <v>19</v>
      </c>
      <c r="L93" s="45"/>
      <c r="M93" s="204" t="s">
        <v>19</v>
      </c>
      <c r="N93" s="205" t="s">
        <v>45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126</v>
      </c>
      <c r="AT93" s="208" t="s">
        <v>122</v>
      </c>
      <c r="AU93" s="208" t="s">
        <v>82</v>
      </c>
      <c r="AY93" s="18" t="s">
        <v>121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82</v>
      </c>
      <c r="BK93" s="209">
        <f>ROUND(I93*H93,2)</f>
        <v>0</v>
      </c>
      <c r="BL93" s="18" t="s">
        <v>126</v>
      </c>
      <c r="BM93" s="208" t="s">
        <v>169</v>
      </c>
    </row>
    <row r="94" s="2" customFormat="1" ht="16.5" customHeight="1">
      <c r="A94" s="39"/>
      <c r="B94" s="40"/>
      <c r="C94" s="197" t="s">
        <v>170</v>
      </c>
      <c r="D94" s="197" t="s">
        <v>122</v>
      </c>
      <c r="E94" s="198" t="s">
        <v>171</v>
      </c>
      <c r="F94" s="199" t="s">
        <v>172</v>
      </c>
      <c r="G94" s="200" t="s">
        <v>131</v>
      </c>
      <c r="H94" s="201">
        <v>1</v>
      </c>
      <c r="I94" s="202"/>
      <c r="J94" s="203">
        <f>ROUND(I94*H94,2)</f>
        <v>0</v>
      </c>
      <c r="K94" s="199" t="s">
        <v>19</v>
      </c>
      <c r="L94" s="45"/>
      <c r="M94" s="204" t="s">
        <v>19</v>
      </c>
      <c r="N94" s="205" t="s">
        <v>45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126</v>
      </c>
      <c r="AT94" s="208" t="s">
        <v>122</v>
      </c>
      <c r="AU94" s="208" t="s">
        <v>82</v>
      </c>
      <c r="AY94" s="18" t="s">
        <v>121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82</v>
      </c>
      <c r="BK94" s="209">
        <f>ROUND(I94*H94,2)</f>
        <v>0</v>
      </c>
      <c r="BL94" s="18" t="s">
        <v>126</v>
      </c>
      <c r="BM94" s="208" t="s">
        <v>173</v>
      </c>
    </row>
    <row r="95" s="2" customFormat="1" ht="16.5" customHeight="1">
      <c r="A95" s="39"/>
      <c r="B95" s="40"/>
      <c r="C95" s="197" t="s">
        <v>174</v>
      </c>
      <c r="D95" s="197" t="s">
        <v>122</v>
      </c>
      <c r="E95" s="198" t="s">
        <v>175</v>
      </c>
      <c r="F95" s="199" t="s">
        <v>176</v>
      </c>
      <c r="G95" s="200" t="s">
        <v>131</v>
      </c>
      <c r="H95" s="201">
        <v>1</v>
      </c>
      <c r="I95" s="202"/>
      <c r="J95" s="203">
        <f>ROUND(I95*H95,2)</f>
        <v>0</v>
      </c>
      <c r="K95" s="199" t="s">
        <v>19</v>
      </c>
      <c r="L95" s="45"/>
      <c r="M95" s="204" t="s">
        <v>19</v>
      </c>
      <c r="N95" s="205" t="s">
        <v>45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126</v>
      </c>
      <c r="AT95" s="208" t="s">
        <v>122</v>
      </c>
      <c r="AU95" s="208" t="s">
        <v>82</v>
      </c>
      <c r="AY95" s="18" t="s">
        <v>121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82</v>
      </c>
      <c r="BK95" s="209">
        <f>ROUND(I95*H95,2)</f>
        <v>0</v>
      </c>
      <c r="BL95" s="18" t="s">
        <v>126</v>
      </c>
      <c r="BM95" s="208" t="s">
        <v>177</v>
      </c>
    </row>
    <row r="96" s="2" customFormat="1" ht="24.15" customHeight="1">
      <c r="A96" s="39"/>
      <c r="B96" s="40"/>
      <c r="C96" s="197" t="s">
        <v>8</v>
      </c>
      <c r="D96" s="197" t="s">
        <v>122</v>
      </c>
      <c r="E96" s="198" t="s">
        <v>178</v>
      </c>
      <c r="F96" s="199" t="s">
        <v>179</v>
      </c>
      <c r="G96" s="200" t="s">
        <v>180</v>
      </c>
      <c r="H96" s="201">
        <v>1</v>
      </c>
      <c r="I96" s="202"/>
      <c r="J96" s="203">
        <f>ROUND(I96*H96,2)</f>
        <v>0</v>
      </c>
      <c r="K96" s="199" t="s">
        <v>19</v>
      </c>
      <c r="L96" s="45"/>
      <c r="M96" s="204" t="s">
        <v>19</v>
      </c>
      <c r="N96" s="205" t="s">
        <v>45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126</v>
      </c>
      <c r="AT96" s="208" t="s">
        <v>122</v>
      </c>
      <c r="AU96" s="208" t="s">
        <v>82</v>
      </c>
      <c r="AY96" s="18" t="s">
        <v>121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82</v>
      </c>
      <c r="BK96" s="209">
        <f>ROUND(I96*H96,2)</f>
        <v>0</v>
      </c>
      <c r="BL96" s="18" t="s">
        <v>126</v>
      </c>
      <c r="BM96" s="208" t="s">
        <v>181</v>
      </c>
    </row>
    <row r="97" s="2" customFormat="1">
      <c r="A97" s="39"/>
      <c r="B97" s="40"/>
      <c r="C97" s="41"/>
      <c r="D97" s="210" t="s">
        <v>182</v>
      </c>
      <c r="E97" s="41"/>
      <c r="F97" s="211" t="s">
        <v>183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182</v>
      </c>
      <c r="AU97" s="18" t="s">
        <v>82</v>
      </c>
    </row>
    <row r="98" s="11" customFormat="1" ht="25.92" customHeight="1">
      <c r="A98" s="11"/>
      <c r="B98" s="183"/>
      <c r="C98" s="184"/>
      <c r="D98" s="185" t="s">
        <v>73</v>
      </c>
      <c r="E98" s="186" t="s">
        <v>184</v>
      </c>
      <c r="F98" s="186" t="s">
        <v>185</v>
      </c>
      <c r="G98" s="184"/>
      <c r="H98" s="184"/>
      <c r="I98" s="187"/>
      <c r="J98" s="188">
        <f>BK98</f>
        <v>0</v>
      </c>
      <c r="K98" s="184"/>
      <c r="L98" s="189"/>
      <c r="M98" s="190"/>
      <c r="N98" s="191"/>
      <c r="O98" s="191"/>
      <c r="P98" s="192">
        <f>SUM(P99:P102)</f>
        <v>0</v>
      </c>
      <c r="Q98" s="191"/>
      <c r="R98" s="192">
        <f>SUM(R99:R102)</f>
        <v>0</v>
      </c>
      <c r="S98" s="191"/>
      <c r="T98" s="193">
        <f>SUM(T99:T102)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4" t="s">
        <v>82</v>
      </c>
      <c r="AT98" s="195" t="s">
        <v>73</v>
      </c>
      <c r="AU98" s="195" t="s">
        <v>74</v>
      </c>
      <c r="AY98" s="194" t="s">
        <v>121</v>
      </c>
      <c r="BK98" s="196">
        <f>SUM(BK99:BK102)</f>
        <v>0</v>
      </c>
    </row>
    <row r="99" s="2" customFormat="1" ht="16.5" customHeight="1">
      <c r="A99" s="39"/>
      <c r="B99" s="40"/>
      <c r="C99" s="197" t="s">
        <v>186</v>
      </c>
      <c r="D99" s="197" t="s">
        <v>122</v>
      </c>
      <c r="E99" s="198" t="s">
        <v>187</v>
      </c>
      <c r="F99" s="199" t="s">
        <v>188</v>
      </c>
      <c r="G99" s="200" t="s">
        <v>131</v>
      </c>
      <c r="H99" s="201">
        <v>1</v>
      </c>
      <c r="I99" s="202"/>
      <c r="J99" s="203">
        <f>ROUND(I99*H99,2)</f>
        <v>0</v>
      </c>
      <c r="K99" s="199" t="s">
        <v>19</v>
      </c>
      <c r="L99" s="45"/>
      <c r="M99" s="204" t="s">
        <v>19</v>
      </c>
      <c r="N99" s="205" t="s">
        <v>45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126</v>
      </c>
      <c r="AT99" s="208" t="s">
        <v>122</v>
      </c>
      <c r="AU99" s="208" t="s">
        <v>82</v>
      </c>
      <c r="AY99" s="18" t="s">
        <v>121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82</v>
      </c>
      <c r="BK99" s="209">
        <f>ROUND(I99*H99,2)</f>
        <v>0</v>
      </c>
      <c r="BL99" s="18" t="s">
        <v>126</v>
      </c>
      <c r="BM99" s="208" t="s">
        <v>189</v>
      </c>
    </row>
    <row r="100" s="2" customFormat="1" ht="16.5" customHeight="1">
      <c r="A100" s="39"/>
      <c r="B100" s="40"/>
      <c r="C100" s="197" t="s">
        <v>190</v>
      </c>
      <c r="D100" s="197" t="s">
        <v>122</v>
      </c>
      <c r="E100" s="198" t="s">
        <v>191</v>
      </c>
      <c r="F100" s="199" t="s">
        <v>192</v>
      </c>
      <c r="G100" s="200" t="s">
        <v>131</v>
      </c>
      <c r="H100" s="201">
        <v>1</v>
      </c>
      <c r="I100" s="202"/>
      <c r="J100" s="203">
        <f>ROUND(I100*H100,2)</f>
        <v>0</v>
      </c>
      <c r="K100" s="199" t="s">
        <v>19</v>
      </c>
      <c r="L100" s="45"/>
      <c r="M100" s="204" t="s">
        <v>19</v>
      </c>
      <c r="N100" s="205" t="s">
        <v>45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126</v>
      </c>
      <c r="AT100" s="208" t="s">
        <v>122</v>
      </c>
      <c r="AU100" s="208" t="s">
        <v>82</v>
      </c>
      <c r="AY100" s="18" t="s">
        <v>121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82</v>
      </c>
      <c r="BK100" s="209">
        <f>ROUND(I100*H100,2)</f>
        <v>0</v>
      </c>
      <c r="BL100" s="18" t="s">
        <v>126</v>
      </c>
      <c r="BM100" s="208" t="s">
        <v>193</v>
      </c>
    </row>
    <row r="101" s="2" customFormat="1" ht="16.5" customHeight="1">
      <c r="A101" s="39"/>
      <c r="B101" s="40"/>
      <c r="C101" s="197" t="s">
        <v>194</v>
      </c>
      <c r="D101" s="197" t="s">
        <v>122</v>
      </c>
      <c r="E101" s="198" t="s">
        <v>195</v>
      </c>
      <c r="F101" s="199" t="s">
        <v>196</v>
      </c>
      <c r="G101" s="200" t="s">
        <v>131</v>
      </c>
      <c r="H101" s="201">
        <v>1</v>
      </c>
      <c r="I101" s="202"/>
      <c r="J101" s="203">
        <f>ROUND(I101*H101,2)</f>
        <v>0</v>
      </c>
      <c r="K101" s="199" t="s">
        <v>19</v>
      </c>
      <c r="L101" s="45"/>
      <c r="M101" s="204" t="s">
        <v>19</v>
      </c>
      <c r="N101" s="205" t="s">
        <v>45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126</v>
      </c>
      <c r="AT101" s="208" t="s">
        <v>122</v>
      </c>
      <c r="AU101" s="208" t="s">
        <v>82</v>
      </c>
      <c r="AY101" s="18" t="s">
        <v>121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82</v>
      </c>
      <c r="BK101" s="209">
        <f>ROUND(I101*H101,2)</f>
        <v>0</v>
      </c>
      <c r="BL101" s="18" t="s">
        <v>126</v>
      </c>
      <c r="BM101" s="208" t="s">
        <v>197</v>
      </c>
    </row>
    <row r="102" s="2" customFormat="1" ht="16.5" customHeight="1">
      <c r="A102" s="39"/>
      <c r="B102" s="40"/>
      <c r="C102" s="197" t="s">
        <v>198</v>
      </c>
      <c r="D102" s="197" t="s">
        <v>122</v>
      </c>
      <c r="E102" s="198" t="s">
        <v>199</v>
      </c>
      <c r="F102" s="199" t="s">
        <v>200</v>
      </c>
      <c r="G102" s="200" t="s">
        <v>131</v>
      </c>
      <c r="H102" s="201">
        <v>1</v>
      </c>
      <c r="I102" s="202"/>
      <c r="J102" s="203">
        <f>ROUND(I102*H102,2)</f>
        <v>0</v>
      </c>
      <c r="K102" s="199" t="s">
        <v>19</v>
      </c>
      <c r="L102" s="45"/>
      <c r="M102" s="215" t="s">
        <v>19</v>
      </c>
      <c r="N102" s="216" t="s">
        <v>45</v>
      </c>
      <c r="O102" s="21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126</v>
      </c>
      <c r="AT102" s="208" t="s">
        <v>122</v>
      </c>
      <c r="AU102" s="208" t="s">
        <v>82</v>
      </c>
      <c r="AY102" s="18" t="s">
        <v>121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82</v>
      </c>
      <c r="BK102" s="209">
        <f>ROUND(I102*H102,2)</f>
        <v>0</v>
      </c>
      <c r="BL102" s="18" t="s">
        <v>126</v>
      </c>
      <c r="BM102" s="208" t="s">
        <v>201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tRoS3P4Vwc3RE4VwFJZzU9D1JpZ0Hbc/j4j2Gwy4fX+mycdo4llUXr77SK+z0yu4KyXxirAWQqyb+YZUTSJ1Pg==" hashValue="HW6kF2eU8AMGW5jKyDQkFjSyNBsq5EgJikNoVwU7ROgzsP/vTpmVGe4OCzM6iH32nBNRj1QXMGC5B2x1JPi3lw==" algorithmName="SHA-512" password="D692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Prohloubení a regenerace starého vrtu L-5, L-6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ROUND((SUM(BE86:BE152)),  2)</f>
        <v>0</v>
      </c>
      <c r="G33" s="39"/>
      <c r="H33" s="39"/>
      <c r="I33" s="149">
        <v>0.21</v>
      </c>
      <c r="J33" s="148">
        <f>ROUND(((SUM(BE86:BE152))*I33),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ROUND((SUM(BF86:BF152)),  2)</f>
        <v>0</v>
      </c>
      <c r="G34" s="39"/>
      <c r="H34" s="39"/>
      <c r="I34" s="149">
        <v>0.15</v>
      </c>
      <c r="J34" s="148">
        <f>ROUND(((SUM(BF86:BF152))*I34),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ROUND((SUM(BG86:BG152)),  2)</f>
        <v>0</v>
      </c>
      <c r="G35" s="39"/>
      <c r="H35" s="39"/>
      <c r="I35" s="149">
        <v>0.21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ROUND((SUM(BH86:BH152)),  2)</f>
        <v>0</v>
      </c>
      <c r="G36" s="39"/>
      <c r="H36" s="39"/>
      <c r="I36" s="149">
        <v>0.15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ROUND((SUM(BI86:BI152)),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Prohloubení a regenerace starého vrtu L-5, L-6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Stavební práce na vrtu L6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Lipíže</v>
      </c>
      <c r="G52" s="41"/>
      <c r="H52" s="41"/>
      <c r="I52" s="33" t="s">
        <v>23</v>
      </c>
      <c r="J52" s="73" t="str">
        <f>IF(J12="","",J12)</f>
        <v>14. 8. 2023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Dobříš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ENVIREX spol. s 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203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204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205</v>
      </c>
      <c r="E62" s="223"/>
      <c r="F62" s="223"/>
      <c r="G62" s="223"/>
      <c r="H62" s="223"/>
      <c r="I62" s="223"/>
      <c r="J62" s="224">
        <f>J99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206</v>
      </c>
      <c r="E63" s="223"/>
      <c r="F63" s="223"/>
      <c r="G63" s="223"/>
      <c r="H63" s="223"/>
      <c r="I63" s="223"/>
      <c r="J63" s="224">
        <f>J109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207</v>
      </c>
      <c r="E64" s="223"/>
      <c r="F64" s="223"/>
      <c r="G64" s="223"/>
      <c r="H64" s="223"/>
      <c r="I64" s="223"/>
      <c r="J64" s="224">
        <f>J138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208</v>
      </c>
      <c r="E65" s="223"/>
      <c r="F65" s="223"/>
      <c r="G65" s="223"/>
      <c r="H65" s="223"/>
      <c r="I65" s="223"/>
      <c r="J65" s="224">
        <f>J147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209</v>
      </c>
      <c r="E66" s="169"/>
      <c r="F66" s="169"/>
      <c r="G66" s="169"/>
      <c r="H66" s="169"/>
      <c r="I66" s="169"/>
      <c r="J66" s="170">
        <f>J150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Prohloubení a regenerace starého vrtu L-5, L-6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04 - Stavební práce na vrtu L6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Lipíže</v>
      </c>
      <c r="G80" s="41"/>
      <c r="H80" s="41"/>
      <c r="I80" s="33" t="s">
        <v>23</v>
      </c>
      <c r="J80" s="73" t="str">
        <f>IF(J12="","",J12)</f>
        <v>14. 8. 2023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Dobříš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ENVIREX spol. s r.o.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107</v>
      </c>
      <c r="D85" s="175" t="s">
        <v>59</v>
      </c>
      <c r="E85" s="175" t="s">
        <v>55</v>
      </c>
      <c r="F85" s="175" t="s">
        <v>56</v>
      </c>
      <c r="G85" s="175" t="s">
        <v>108</v>
      </c>
      <c r="H85" s="175" t="s">
        <v>109</v>
      </c>
      <c r="I85" s="175" t="s">
        <v>110</v>
      </c>
      <c r="J85" s="175" t="s">
        <v>102</v>
      </c>
      <c r="K85" s="176" t="s">
        <v>111</v>
      </c>
      <c r="L85" s="177"/>
      <c r="M85" s="93" t="s">
        <v>19</v>
      </c>
      <c r="N85" s="94" t="s">
        <v>44</v>
      </c>
      <c r="O85" s="94" t="s">
        <v>112</v>
      </c>
      <c r="P85" s="94" t="s">
        <v>113</v>
      </c>
      <c r="Q85" s="94" t="s">
        <v>114</v>
      </c>
      <c r="R85" s="94" t="s">
        <v>115</v>
      </c>
      <c r="S85" s="94" t="s">
        <v>116</v>
      </c>
      <c r="T85" s="95" t="s">
        <v>117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118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P87+P150</f>
        <v>0</v>
      </c>
      <c r="Q86" s="97"/>
      <c r="R86" s="180">
        <f>R87+R150</f>
        <v>41.13555598</v>
      </c>
      <c r="S86" s="97"/>
      <c r="T86" s="181">
        <f>T87+T150</f>
        <v>1.3883999999999998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103</v>
      </c>
      <c r="BK86" s="182">
        <f>BK87+BK150</f>
        <v>0</v>
      </c>
    </row>
    <row r="87" s="11" customFormat="1" ht="25.92" customHeight="1">
      <c r="A87" s="11"/>
      <c r="B87" s="183"/>
      <c r="C87" s="184"/>
      <c r="D87" s="185" t="s">
        <v>73</v>
      </c>
      <c r="E87" s="186" t="s">
        <v>210</v>
      </c>
      <c r="F87" s="186" t="s">
        <v>211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P88+P99+P109+P138+P147</f>
        <v>0</v>
      </c>
      <c r="Q87" s="191"/>
      <c r="R87" s="192">
        <f>R88+R99+R109+R138+R147</f>
        <v>41.13555598</v>
      </c>
      <c r="S87" s="191"/>
      <c r="T87" s="193">
        <f>T88+T99+T109+T138+T147</f>
        <v>1.3883999999999998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82</v>
      </c>
      <c r="AT87" s="195" t="s">
        <v>73</v>
      </c>
      <c r="AU87" s="195" t="s">
        <v>74</v>
      </c>
      <c r="AY87" s="194" t="s">
        <v>121</v>
      </c>
      <c r="BK87" s="196">
        <f>BK88+BK99+BK109+BK138+BK147</f>
        <v>0</v>
      </c>
    </row>
    <row r="88" s="11" customFormat="1" ht="22.8" customHeight="1">
      <c r="A88" s="11"/>
      <c r="B88" s="183"/>
      <c r="C88" s="184"/>
      <c r="D88" s="185" t="s">
        <v>73</v>
      </c>
      <c r="E88" s="226" t="s">
        <v>82</v>
      </c>
      <c r="F88" s="226" t="s">
        <v>212</v>
      </c>
      <c r="G88" s="184"/>
      <c r="H88" s="184"/>
      <c r="I88" s="187"/>
      <c r="J88" s="227">
        <f>BK88</f>
        <v>0</v>
      </c>
      <c r="K88" s="184"/>
      <c r="L88" s="189"/>
      <c r="M88" s="190"/>
      <c r="N88" s="191"/>
      <c r="O88" s="191"/>
      <c r="P88" s="192">
        <f>SUM(P89:P98)</f>
        <v>0</v>
      </c>
      <c r="Q88" s="191"/>
      <c r="R88" s="192">
        <f>SUM(R89:R98)</f>
        <v>31.45</v>
      </c>
      <c r="S88" s="191"/>
      <c r="T88" s="193">
        <f>SUM(T89:T98)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82</v>
      </c>
      <c r="AT88" s="195" t="s">
        <v>73</v>
      </c>
      <c r="AU88" s="195" t="s">
        <v>82</v>
      </c>
      <c r="AY88" s="194" t="s">
        <v>121</v>
      </c>
      <c r="BK88" s="196">
        <f>SUM(BK89:BK98)</f>
        <v>0</v>
      </c>
    </row>
    <row r="89" s="2" customFormat="1" ht="16.5" customHeight="1">
      <c r="A89" s="39"/>
      <c r="B89" s="40"/>
      <c r="C89" s="197" t="s">
        <v>82</v>
      </c>
      <c r="D89" s="197" t="s">
        <v>122</v>
      </c>
      <c r="E89" s="198" t="s">
        <v>213</v>
      </c>
      <c r="F89" s="199" t="s">
        <v>214</v>
      </c>
      <c r="G89" s="200" t="s">
        <v>215</v>
      </c>
      <c r="H89" s="201">
        <v>80</v>
      </c>
      <c r="I89" s="202"/>
      <c r="J89" s="203">
        <f>ROUND(I89*H89,2)</f>
        <v>0</v>
      </c>
      <c r="K89" s="199" t="s">
        <v>216</v>
      </c>
      <c r="L89" s="45"/>
      <c r="M89" s="204" t="s">
        <v>19</v>
      </c>
      <c r="N89" s="205" t="s">
        <v>45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126</v>
      </c>
      <c r="AT89" s="208" t="s">
        <v>122</v>
      </c>
      <c r="AU89" s="208" t="s">
        <v>84</v>
      </c>
      <c r="AY89" s="18" t="s">
        <v>121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82</v>
      </c>
      <c r="BK89" s="209">
        <f>ROUND(I89*H89,2)</f>
        <v>0</v>
      </c>
      <c r="BL89" s="18" t="s">
        <v>126</v>
      </c>
      <c r="BM89" s="208" t="s">
        <v>217</v>
      </c>
    </row>
    <row r="90" s="2" customFormat="1">
      <c r="A90" s="39"/>
      <c r="B90" s="40"/>
      <c r="C90" s="41"/>
      <c r="D90" s="228" t="s">
        <v>218</v>
      </c>
      <c r="E90" s="41"/>
      <c r="F90" s="229" t="s">
        <v>219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218</v>
      </c>
      <c r="AU90" s="18" t="s">
        <v>84</v>
      </c>
    </row>
    <row r="91" s="13" customFormat="1">
      <c r="A91" s="13"/>
      <c r="B91" s="230"/>
      <c r="C91" s="231"/>
      <c r="D91" s="210" t="s">
        <v>220</v>
      </c>
      <c r="E91" s="232" t="s">
        <v>19</v>
      </c>
      <c r="F91" s="233" t="s">
        <v>221</v>
      </c>
      <c r="G91" s="231"/>
      <c r="H91" s="234">
        <v>80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220</v>
      </c>
      <c r="AU91" s="240" t="s">
        <v>84</v>
      </c>
      <c r="AV91" s="13" t="s">
        <v>84</v>
      </c>
      <c r="AW91" s="13" t="s">
        <v>33</v>
      </c>
      <c r="AX91" s="13" t="s">
        <v>82</v>
      </c>
      <c r="AY91" s="240" t="s">
        <v>121</v>
      </c>
    </row>
    <row r="92" s="2" customFormat="1" ht="16.5" customHeight="1">
      <c r="A92" s="39"/>
      <c r="B92" s="40"/>
      <c r="C92" s="197" t="s">
        <v>84</v>
      </c>
      <c r="D92" s="197" t="s">
        <v>122</v>
      </c>
      <c r="E92" s="198" t="s">
        <v>222</v>
      </c>
      <c r="F92" s="199" t="s">
        <v>223</v>
      </c>
      <c r="G92" s="200" t="s">
        <v>224</v>
      </c>
      <c r="H92" s="201">
        <v>12.333</v>
      </c>
      <c r="I92" s="202"/>
      <c r="J92" s="203">
        <f>ROUND(I92*H92,2)</f>
        <v>0</v>
      </c>
      <c r="K92" s="199" t="s">
        <v>216</v>
      </c>
      <c r="L92" s="45"/>
      <c r="M92" s="204" t="s">
        <v>19</v>
      </c>
      <c r="N92" s="205" t="s">
        <v>45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126</v>
      </c>
      <c r="AT92" s="208" t="s">
        <v>122</v>
      </c>
      <c r="AU92" s="208" t="s">
        <v>84</v>
      </c>
      <c r="AY92" s="18" t="s">
        <v>121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82</v>
      </c>
      <c r="BK92" s="209">
        <f>ROUND(I92*H92,2)</f>
        <v>0</v>
      </c>
      <c r="BL92" s="18" t="s">
        <v>126</v>
      </c>
      <c r="BM92" s="208" t="s">
        <v>225</v>
      </c>
    </row>
    <row r="93" s="2" customFormat="1">
      <c r="A93" s="39"/>
      <c r="B93" s="40"/>
      <c r="C93" s="41"/>
      <c r="D93" s="228" t="s">
        <v>218</v>
      </c>
      <c r="E93" s="41"/>
      <c r="F93" s="229" t="s">
        <v>226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218</v>
      </c>
      <c r="AU93" s="18" t="s">
        <v>84</v>
      </c>
    </row>
    <row r="94" s="2" customFormat="1" ht="33" customHeight="1">
      <c r="A94" s="39"/>
      <c r="B94" s="40"/>
      <c r="C94" s="197" t="s">
        <v>128</v>
      </c>
      <c r="D94" s="197" t="s">
        <v>122</v>
      </c>
      <c r="E94" s="198" t="s">
        <v>227</v>
      </c>
      <c r="F94" s="199" t="s">
        <v>228</v>
      </c>
      <c r="G94" s="200" t="s">
        <v>224</v>
      </c>
      <c r="H94" s="201">
        <v>18.5</v>
      </c>
      <c r="I94" s="202"/>
      <c r="J94" s="203">
        <f>ROUND(I94*H94,2)</f>
        <v>0</v>
      </c>
      <c r="K94" s="199" t="s">
        <v>216</v>
      </c>
      <c r="L94" s="45"/>
      <c r="M94" s="204" t="s">
        <v>19</v>
      </c>
      <c r="N94" s="205" t="s">
        <v>45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126</v>
      </c>
      <c r="AT94" s="208" t="s">
        <v>122</v>
      </c>
      <c r="AU94" s="208" t="s">
        <v>84</v>
      </c>
      <c r="AY94" s="18" t="s">
        <v>121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82</v>
      </c>
      <c r="BK94" s="209">
        <f>ROUND(I94*H94,2)</f>
        <v>0</v>
      </c>
      <c r="BL94" s="18" t="s">
        <v>126</v>
      </c>
      <c r="BM94" s="208" t="s">
        <v>229</v>
      </c>
    </row>
    <row r="95" s="2" customFormat="1">
      <c r="A95" s="39"/>
      <c r="B95" s="40"/>
      <c r="C95" s="41"/>
      <c r="D95" s="228" t="s">
        <v>218</v>
      </c>
      <c r="E95" s="41"/>
      <c r="F95" s="229" t="s">
        <v>230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218</v>
      </c>
      <c r="AU95" s="18" t="s">
        <v>84</v>
      </c>
    </row>
    <row r="96" s="13" customFormat="1">
      <c r="A96" s="13"/>
      <c r="B96" s="230"/>
      <c r="C96" s="231"/>
      <c r="D96" s="210" t="s">
        <v>220</v>
      </c>
      <c r="E96" s="232" t="s">
        <v>19</v>
      </c>
      <c r="F96" s="233" t="s">
        <v>352</v>
      </c>
      <c r="G96" s="231"/>
      <c r="H96" s="234">
        <v>18.5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220</v>
      </c>
      <c r="AU96" s="240" t="s">
        <v>84</v>
      </c>
      <c r="AV96" s="13" t="s">
        <v>84</v>
      </c>
      <c r="AW96" s="13" t="s">
        <v>33</v>
      </c>
      <c r="AX96" s="13" t="s">
        <v>82</v>
      </c>
      <c r="AY96" s="240" t="s">
        <v>121</v>
      </c>
    </row>
    <row r="97" s="2" customFormat="1" ht="16.5" customHeight="1">
      <c r="A97" s="39"/>
      <c r="B97" s="40"/>
      <c r="C97" s="241" t="s">
        <v>126</v>
      </c>
      <c r="D97" s="241" t="s">
        <v>232</v>
      </c>
      <c r="E97" s="242" t="s">
        <v>233</v>
      </c>
      <c r="F97" s="243" t="s">
        <v>234</v>
      </c>
      <c r="G97" s="244" t="s">
        <v>152</v>
      </c>
      <c r="H97" s="245">
        <v>31.45</v>
      </c>
      <c r="I97" s="246"/>
      <c r="J97" s="247">
        <f>ROUND(I97*H97,2)</f>
        <v>0</v>
      </c>
      <c r="K97" s="243" t="s">
        <v>216</v>
      </c>
      <c r="L97" s="248"/>
      <c r="M97" s="249" t="s">
        <v>19</v>
      </c>
      <c r="N97" s="250" t="s">
        <v>45</v>
      </c>
      <c r="O97" s="85"/>
      <c r="P97" s="206">
        <f>O97*H97</f>
        <v>0</v>
      </c>
      <c r="Q97" s="206">
        <v>1</v>
      </c>
      <c r="R97" s="206">
        <f>Q97*H97</f>
        <v>31.45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149</v>
      </c>
      <c r="AT97" s="208" t="s">
        <v>232</v>
      </c>
      <c r="AU97" s="208" t="s">
        <v>84</v>
      </c>
      <c r="AY97" s="18" t="s">
        <v>121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82</v>
      </c>
      <c r="BK97" s="209">
        <f>ROUND(I97*H97,2)</f>
        <v>0</v>
      </c>
      <c r="BL97" s="18" t="s">
        <v>126</v>
      </c>
      <c r="BM97" s="208" t="s">
        <v>235</v>
      </c>
    </row>
    <row r="98" s="13" customFormat="1">
      <c r="A98" s="13"/>
      <c r="B98" s="230"/>
      <c r="C98" s="231"/>
      <c r="D98" s="210" t="s">
        <v>220</v>
      </c>
      <c r="E98" s="231"/>
      <c r="F98" s="233" t="s">
        <v>353</v>
      </c>
      <c r="G98" s="231"/>
      <c r="H98" s="234">
        <v>31.45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220</v>
      </c>
      <c r="AU98" s="240" t="s">
        <v>84</v>
      </c>
      <c r="AV98" s="13" t="s">
        <v>84</v>
      </c>
      <c r="AW98" s="13" t="s">
        <v>4</v>
      </c>
      <c r="AX98" s="13" t="s">
        <v>82</v>
      </c>
      <c r="AY98" s="240" t="s">
        <v>121</v>
      </c>
    </row>
    <row r="99" s="11" customFormat="1" ht="22.8" customHeight="1">
      <c r="A99" s="11"/>
      <c r="B99" s="183"/>
      <c r="C99" s="184"/>
      <c r="D99" s="185" t="s">
        <v>73</v>
      </c>
      <c r="E99" s="226" t="s">
        <v>84</v>
      </c>
      <c r="F99" s="226" t="s">
        <v>237</v>
      </c>
      <c r="G99" s="184"/>
      <c r="H99" s="184"/>
      <c r="I99" s="187"/>
      <c r="J99" s="227">
        <f>BK99</f>
        <v>0</v>
      </c>
      <c r="K99" s="184"/>
      <c r="L99" s="189"/>
      <c r="M99" s="190"/>
      <c r="N99" s="191"/>
      <c r="O99" s="191"/>
      <c r="P99" s="192">
        <f>SUM(P100:P108)</f>
        <v>0</v>
      </c>
      <c r="Q99" s="191"/>
      <c r="R99" s="192">
        <f>SUM(R100:R108)</f>
        <v>9.4086959800000016</v>
      </c>
      <c r="S99" s="191"/>
      <c r="T99" s="193">
        <f>SUM(T100:T108)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4" t="s">
        <v>82</v>
      </c>
      <c r="AT99" s="195" t="s">
        <v>73</v>
      </c>
      <c r="AU99" s="195" t="s">
        <v>82</v>
      </c>
      <c r="AY99" s="194" t="s">
        <v>121</v>
      </c>
      <c r="BK99" s="196">
        <f>SUM(BK100:BK108)</f>
        <v>0</v>
      </c>
    </row>
    <row r="100" s="2" customFormat="1" ht="16.5" customHeight="1">
      <c r="A100" s="39"/>
      <c r="B100" s="40"/>
      <c r="C100" s="197" t="s">
        <v>136</v>
      </c>
      <c r="D100" s="197" t="s">
        <v>122</v>
      </c>
      <c r="E100" s="198" t="s">
        <v>238</v>
      </c>
      <c r="F100" s="199" t="s">
        <v>239</v>
      </c>
      <c r="G100" s="200" t="s">
        <v>224</v>
      </c>
      <c r="H100" s="201">
        <v>2.257</v>
      </c>
      <c r="I100" s="202"/>
      <c r="J100" s="203">
        <f>ROUND(I100*H100,2)</f>
        <v>0</v>
      </c>
      <c r="K100" s="199" t="s">
        <v>240</v>
      </c>
      <c r="L100" s="45"/>
      <c r="M100" s="204" t="s">
        <v>19</v>
      </c>
      <c r="N100" s="205" t="s">
        <v>45</v>
      </c>
      <c r="O100" s="85"/>
      <c r="P100" s="206">
        <f>O100*H100</f>
        <v>0</v>
      </c>
      <c r="Q100" s="206">
        <v>2.47214</v>
      </c>
      <c r="R100" s="206">
        <f>Q100*H100</f>
        <v>5.57961998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126</v>
      </c>
      <c r="AT100" s="208" t="s">
        <v>122</v>
      </c>
      <c r="AU100" s="208" t="s">
        <v>84</v>
      </c>
      <c r="AY100" s="18" t="s">
        <v>121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82</v>
      </c>
      <c r="BK100" s="209">
        <f>ROUND(I100*H100,2)</f>
        <v>0</v>
      </c>
      <c r="BL100" s="18" t="s">
        <v>126</v>
      </c>
      <c r="BM100" s="208" t="s">
        <v>241</v>
      </c>
    </row>
    <row r="101" s="2" customFormat="1">
      <c r="A101" s="39"/>
      <c r="B101" s="40"/>
      <c r="C101" s="41"/>
      <c r="D101" s="228" t="s">
        <v>218</v>
      </c>
      <c r="E101" s="41"/>
      <c r="F101" s="229" t="s">
        <v>242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218</v>
      </c>
      <c r="AU101" s="18" t="s">
        <v>84</v>
      </c>
    </row>
    <row r="102" s="13" customFormat="1">
      <c r="A102" s="13"/>
      <c r="B102" s="230"/>
      <c r="C102" s="231"/>
      <c r="D102" s="210" t="s">
        <v>220</v>
      </c>
      <c r="E102" s="232" t="s">
        <v>19</v>
      </c>
      <c r="F102" s="233" t="s">
        <v>243</v>
      </c>
      <c r="G102" s="231"/>
      <c r="H102" s="234">
        <v>2.257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220</v>
      </c>
      <c r="AU102" s="240" t="s">
        <v>84</v>
      </c>
      <c r="AV102" s="13" t="s">
        <v>84</v>
      </c>
      <c r="AW102" s="13" t="s">
        <v>33</v>
      </c>
      <c r="AX102" s="13" t="s">
        <v>82</v>
      </c>
      <c r="AY102" s="240" t="s">
        <v>121</v>
      </c>
    </row>
    <row r="103" s="2" customFormat="1" ht="16.5" customHeight="1">
      <c r="A103" s="39"/>
      <c r="B103" s="40"/>
      <c r="C103" s="241" t="s">
        <v>141</v>
      </c>
      <c r="D103" s="241" t="s">
        <v>232</v>
      </c>
      <c r="E103" s="242" t="s">
        <v>244</v>
      </c>
      <c r="F103" s="243" t="s">
        <v>245</v>
      </c>
      <c r="G103" s="244" t="s">
        <v>224</v>
      </c>
      <c r="H103" s="245">
        <v>1.714</v>
      </c>
      <c r="I103" s="246"/>
      <c r="J103" s="247">
        <f>ROUND(I103*H103,2)</f>
        <v>0</v>
      </c>
      <c r="K103" s="243" t="s">
        <v>240</v>
      </c>
      <c r="L103" s="248"/>
      <c r="M103" s="249" t="s">
        <v>19</v>
      </c>
      <c r="N103" s="250" t="s">
        <v>45</v>
      </c>
      <c r="O103" s="85"/>
      <c r="P103" s="206">
        <f>O103*H103</f>
        <v>0</v>
      </c>
      <c r="Q103" s="206">
        <v>2.234</v>
      </c>
      <c r="R103" s="206">
        <f>Q103*H103</f>
        <v>3.829076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149</v>
      </c>
      <c r="AT103" s="208" t="s">
        <v>232</v>
      </c>
      <c r="AU103" s="208" t="s">
        <v>84</v>
      </c>
      <c r="AY103" s="18" t="s">
        <v>121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82</v>
      </c>
      <c r="BK103" s="209">
        <f>ROUND(I103*H103,2)</f>
        <v>0</v>
      </c>
      <c r="BL103" s="18" t="s">
        <v>126</v>
      </c>
      <c r="BM103" s="208" t="s">
        <v>246</v>
      </c>
    </row>
    <row r="104" s="13" customFormat="1">
      <c r="A104" s="13"/>
      <c r="B104" s="230"/>
      <c r="C104" s="231"/>
      <c r="D104" s="210" t="s">
        <v>220</v>
      </c>
      <c r="E104" s="232" t="s">
        <v>19</v>
      </c>
      <c r="F104" s="233" t="s">
        <v>247</v>
      </c>
      <c r="G104" s="231"/>
      <c r="H104" s="234">
        <v>0.7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220</v>
      </c>
      <c r="AU104" s="240" t="s">
        <v>84</v>
      </c>
      <c r="AV104" s="13" t="s">
        <v>84</v>
      </c>
      <c r="AW104" s="13" t="s">
        <v>33</v>
      </c>
      <c r="AX104" s="13" t="s">
        <v>74</v>
      </c>
      <c r="AY104" s="240" t="s">
        <v>121</v>
      </c>
    </row>
    <row r="105" s="13" customFormat="1">
      <c r="A105" s="13"/>
      <c r="B105" s="230"/>
      <c r="C105" s="231"/>
      <c r="D105" s="210" t="s">
        <v>220</v>
      </c>
      <c r="E105" s="232" t="s">
        <v>19</v>
      </c>
      <c r="F105" s="233" t="s">
        <v>248</v>
      </c>
      <c r="G105" s="231"/>
      <c r="H105" s="234">
        <v>0.45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220</v>
      </c>
      <c r="AU105" s="240" t="s">
        <v>84</v>
      </c>
      <c r="AV105" s="13" t="s">
        <v>84</v>
      </c>
      <c r="AW105" s="13" t="s">
        <v>33</v>
      </c>
      <c r="AX105" s="13" t="s">
        <v>74</v>
      </c>
      <c r="AY105" s="240" t="s">
        <v>121</v>
      </c>
    </row>
    <row r="106" s="13" customFormat="1">
      <c r="A106" s="13"/>
      <c r="B106" s="230"/>
      <c r="C106" s="231"/>
      <c r="D106" s="210" t="s">
        <v>220</v>
      </c>
      <c r="E106" s="232" t="s">
        <v>19</v>
      </c>
      <c r="F106" s="233" t="s">
        <v>249</v>
      </c>
      <c r="G106" s="231"/>
      <c r="H106" s="234">
        <v>0.064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220</v>
      </c>
      <c r="AU106" s="240" t="s">
        <v>84</v>
      </c>
      <c r="AV106" s="13" t="s">
        <v>84</v>
      </c>
      <c r="AW106" s="13" t="s">
        <v>33</v>
      </c>
      <c r="AX106" s="13" t="s">
        <v>74</v>
      </c>
      <c r="AY106" s="240" t="s">
        <v>121</v>
      </c>
    </row>
    <row r="107" s="13" customFormat="1">
      <c r="A107" s="13"/>
      <c r="B107" s="230"/>
      <c r="C107" s="231"/>
      <c r="D107" s="210" t="s">
        <v>220</v>
      </c>
      <c r="E107" s="232" t="s">
        <v>19</v>
      </c>
      <c r="F107" s="233" t="s">
        <v>250</v>
      </c>
      <c r="G107" s="231"/>
      <c r="H107" s="234">
        <v>0.5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220</v>
      </c>
      <c r="AU107" s="240" t="s">
        <v>84</v>
      </c>
      <c r="AV107" s="13" t="s">
        <v>84</v>
      </c>
      <c r="AW107" s="13" t="s">
        <v>33</v>
      </c>
      <c r="AX107" s="13" t="s">
        <v>74</v>
      </c>
      <c r="AY107" s="240" t="s">
        <v>121</v>
      </c>
    </row>
    <row r="108" s="14" customFormat="1">
      <c r="A108" s="14"/>
      <c r="B108" s="251"/>
      <c r="C108" s="252"/>
      <c r="D108" s="210" t="s">
        <v>220</v>
      </c>
      <c r="E108" s="253" t="s">
        <v>19</v>
      </c>
      <c r="F108" s="254" t="s">
        <v>251</v>
      </c>
      <c r="G108" s="252"/>
      <c r="H108" s="255">
        <v>1.714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1" t="s">
        <v>220</v>
      </c>
      <c r="AU108" s="261" t="s">
        <v>84</v>
      </c>
      <c r="AV108" s="14" t="s">
        <v>126</v>
      </c>
      <c r="AW108" s="14" t="s">
        <v>33</v>
      </c>
      <c r="AX108" s="14" t="s">
        <v>82</v>
      </c>
      <c r="AY108" s="261" t="s">
        <v>121</v>
      </c>
    </row>
    <row r="109" s="11" customFormat="1" ht="22.8" customHeight="1">
      <c r="A109" s="11"/>
      <c r="B109" s="183"/>
      <c r="C109" s="184"/>
      <c r="D109" s="185" t="s">
        <v>73</v>
      </c>
      <c r="E109" s="226" t="s">
        <v>128</v>
      </c>
      <c r="F109" s="226" t="s">
        <v>252</v>
      </c>
      <c r="G109" s="184"/>
      <c r="H109" s="184"/>
      <c r="I109" s="187"/>
      <c r="J109" s="227">
        <f>BK109</f>
        <v>0</v>
      </c>
      <c r="K109" s="184"/>
      <c r="L109" s="189"/>
      <c r="M109" s="190"/>
      <c r="N109" s="191"/>
      <c r="O109" s="191"/>
      <c r="P109" s="192">
        <f>SUM(P110:P137)</f>
        <v>0</v>
      </c>
      <c r="Q109" s="191"/>
      <c r="R109" s="192">
        <f>SUM(R110:R137)</f>
        <v>0.27686</v>
      </c>
      <c r="S109" s="191"/>
      <c r="T109" s="193">
        <f>SUM(T110:T137)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194" t="s">
        <v>82</v>
      </c>
      <c r="AT109" s="195" t="s">
        <v>73</v>
      </c>
      <c r="AU109" s="195" t="s">
        <v>82</v>
      </c>
      <c r="AY109" s="194" t="s">
        <v>121</v>
      </c>
      <c r="BK109" s="196">
        <f>SUM(BK110:BK137)</f>
        <v>0</v>
      </c>
    </row>
    <row r="110" s="2" customFormat="1" ht="16.5" customHeight="1">
      <c r="A110" s="39"/>
      <c r="B110" s="40"/>
      <c r="C110" s="197" t="s">
        <v>145</v>
      </c>
      <c r="D110" s="197" t="s">
        <v>122</v>
      </c>
      <c r="E110" s="198" t="s">
        <v>253</v>
      </c>
      <c r="F110" s="199" t="s">
        <v>254</v>
      </c>
      <c r="G110" s="200" t="s">
        <v>255</v>
      </c>
      <c r="H110" s="201">
        <v>2</v>
      </c>
      <c r="I110" s="202"/>
      <c r="J110" s="203">
        <f>ROUND(I110*H110,2)</f>
        <v>0</v>
      </c>
      <c r="K110" s="199" t="s">
        <v>240</v>
      </c>
      <c r="L110" s="45"/>
      <c r="M110" s="204" t="s">
        <v>19</v>
      </c>
      <c r="N110" s="205" t="s">
        <v>45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126</v>
      </c>
      <c r="AT110" s="208" t="s">
        <v>122</v>
      </c>
      <c r="AU110" s="208" t="s">
        <v>84</v>
      </c>
      <c r="AY110" s="18" t="s">
        <v>121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82</v>
      </c>
      <c r="BK110" s="209">
        <f>ROUND(I110*H110,2)</f>
        <v>0</v>
      </c>
      <c r="BL110" s="18" t="s">
        <v>126</v>
      </c>
      <c r="BM110" s="208" t="s">
        <v>256</v>
      </c>
    </row>
    <row r="111" s="2" customFormat="1">
      <c r="A111" s="39"/>
      <c r="B111" s="40"/>
      <c r="C111" s="41"/>
      <c r="D111" s="228" t="s">
        <v>218</v>
      </c>
      <c r="E111" s="41"/>
      <c r="F111" s="229" t="s">
        <v>257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218</v>
      </c>
      <c r="AU111" s="18" t="s">
        <v>84</v>
      </c>
    </row>
    <row r="112" s="13" customFormat="1">
      <c r="A112" s="13"/>
      <c r="B112" s="230"/>
      <c r="C112" s="231"/>
      <c r="D112" s="210" t="s">
        <v>220</v>
      </c>
      <c r="E112" s="232" t="s">
        <v>19</v>
      </c>
      <c r="F112" s="233" t="s">
        <v>84</v>
      </c>
      <c r="G112" s="231"/>
      <c r="H112" s="234">
        <v>2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220</v>
      </c>
      <c r="AU112" s="240" t="s">
        <v>84</v>
      </c>
      <c r="AV112" s="13" t="s">
        <v>84</v>
      </c>
      <c r="AW112" s="13" t="s">
        <v>33</v>
      </c>
      <c r="AX112" s="13" t="s">
        <v>82</v>
      </c>
      <c r="AY112" s="240" t="s">
        <v>121</v>
      </c>
    </row>
    <row r="113" s="2" customFormat="1" ht="16.5" customHeight="1">
      <c r="A113" s="39"/>
      <c r="B113" s="40"/>
      <c r="C113" s="241" t="s">
        <v>149</v>
      </c>
      <c r="D113" s="241" t="s">
        <v>232</v>
      </c>
      <c r="E113" s="242" t="s">
        <v>258</v>
      </c>
      <c r="F113" s="243" t="s">
        <v>259</v>
      </c>
      <c r="G113" s="244" t="s">
        <v>255</v>
      </c>
      <c r="H113" s="245">
        <v>1</v>
      </c>
      <c r="I113" s="246"/>
      <c r="J113" s="247">
        <f>ROUND(I113*H113,2)</f>
        <v>0</v>
      </c>
      <c r="K113" s="243" t="s">
        <v>216</v>
      </c>
      <c r="L113" s="248"/>
      <c r="M113" s="249" t="s">
        <v>19</v>
      </c>
      <c r="N113" s="250" t="s">
        <v>45</v>
      </c>
      <c r="O113" s="85"/>
      <c r="P113" s="206">
        <f>O113*H113</f>
        <v>0</v>
      </c>
      <c r="Q113" s="206">
        <v>0.04566</v>
      </c>
      <c r="R113" s="206">
        <f>Q113*H113</f>
        <v>0.04566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149</v>
      </c>
      <c r="AT113" s="208" t="s">
        <v>232</v>
      </c>
      <c r="AU113" s="208" t="s">
        <v>84</v>
      </c>
      <c r="AY113" s="18" t="s">
        <v>121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82</v>
      </c>
      <c r="BK113" s="209">
        <f>ROUND(I113*H113,2)</f>
        <v>0</v>
      </c>
      <c r="BL113" s="18" t="s">
        <v>126</v>
      </c>
      <c r="BM113" s="208" t="s">
        <v>260</v>
      </c>
    </row>
    <row r="114" s="2" customFormat="1" ht="16.5" customHeight="1">
      <c r="A114" s="39"/>
      <c r="B114" s="40"/>
      <c r="C114" s="197" t="s">
        <v>154</v>
      </c>
      <c r="D114" s="197" t="s">
        <v>122</v>
      </c>
      <c r="E114" s="198" t="s">
        <v>261</v>
      </c>
      <c r="F114" s="199" t="s">
        <v>262</v>
      </c>
      <c r="G114" s="200" t="s">
        <v>263</v>
      </c>
      <c r="H114" s="201">
        <v>80</v>
      </c>
      <c r="I114" s="202"/>
      <c r="J114" s="203">
        <f>ROUND(I114*H114,2)</f>
        <v>0</v>
      </c>
      <c r="K114" s="199" t="s">
        <v>240</v>
      </c>
      <c r="L114" s="45"/>
      <c r="M114" s="204" t="s">
        <v>19</v>
      </c>
      <c r="N114" s="205" t="s">
        <v>45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126</v>
      </c>
      <c r="AT114" s="208" t="s">
        <v>122</v>
      </c>
      <c r="AU114" s="208" t="s">
        <v>84</v>
      </c>
      <c r="AY114" s="18" t="s">
        <v>121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82</v>
      </c>
      <c r="BK114" s="209">
        <f>ROUND(I114*H114,2)</f>
        <v>0</v>
      </c>
      <c r="BL114" s="18" t="s">
        <v>126</v>
      </c>
      <c r="BM114" s="208" t="s">
        <v>264</v>
      </c>
    </row>
    <row r="115" s="2" customFormat="1">
      <c r="A115" s="39"/>
      <c r="B115" s="40"/>
      <c r="C115" s="41"/>
      <c r="D115" s="228" t="s">
        <v>218</v>
      </c>
      <c r="E115" s="41"/>
      <c r="F115" s="229" t="s">
        <v>265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218</v>
      </c>
      <c r="AU115" s="18" t="s">
        <v>84</v>
      </c>
    </row>
    <row r="116" s="13" customFormat="1">
      <c r="A116" s="13"/>
      <c r="B116" s="230"/>
      <c r="C116" s="231"/>
      <c r="D116" s="210" t="s">
        <v>220</v>
      </c>
      <c r="E116" s="232" t="s">
        <v>19</v>
      </c>
      <c r="F116" s="233" t="s">
        <v>354</v>
      </c>
      <c r="G116" s="231"/>
      <c r="H116" s="234">
        <v>80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220</v>
      </c>
      <c r="AU116" s="240" t="s">
        <v>84</v>
      </c>
      <c r="AV116" s="13" t="s">
        <v>84</v>
      </c>
      <c r="AW116" s="13" t="s">
        <v>33</v>
      </c>
      <c r="AX116" s="13" t="s">
        <v>82</v>
      </c>
      <c r="AY116" s="240" t="s">
        <v>121</v>
      </c>
    </row>
    <row r="117" s="2" customFormat="1" ht="16.5" customHeight="1">
      <c r="A117" s="39"/>
      <c r="B117" s="40"/>
      <c r="C117" s="241" t="s">
        <v>158</v>
      </c>
      <c r="D117" s="241" t="s">
        <v>232</v>
      </c>
      <c r="E117" s="242" t="s">
        <v>267</v>
      </c>
      <c r="F117" s="243" t="s">
        <v>268</v>
      </c>
      <c r="G117" s="244" t="s">
        <v>263</v>
      </c>
      <c r="H117" s="245">
        <v>80</v>
      </c>
      <c r="I117" s="246"/>
      <c r="J117" s="247">
        <f>ROUND(I117*H117,2)</f>
        <v>0</v>
      </c>
      <c r="K117" s="243" t="s">
        <v>240</v>
      </c>
      <c r="L117" s="248"/>
      <c r="M117" s="249" t="s">
        <v>19</v>
      </c>
      <c r="N117" s="250" t="s">
        <v>45</v>
      </c>
      <c r="O117" s="85"/>
      <c r="P117" s="206">
        <f>O117*H117</f>
        <v>0</v>
      </c>
      <c r="Q117" s="206">
        <v>0.0018</v>
      </c>
      <c r="R117" s="206">
        <f>Q117*H117</f>
        <v>0.14399999999999998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149</v>
      </c>
      <c r="AT117" s="208" t="s">
        <v>232</v>
      </c>
      <c r="AU117" s="208" t="s">
        <v>84</v>
      </c>
      <c r="AY117" s="18" t="s">
        <v>121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82</v>
      </c>
      <c r="BK117" s="209">
        <f>ROUND(I117*H117,2)</f>
        <v>0</v>
      </c>
      <c r="BL117" s="18" t="s">
        <v>126</v>
      </c>
      <c r="BM117" s="208" t="s">
        <v>269</v>
      </c>
    </row>
    <row r="118" s="13" customFormat="1">
      <c r="A118" s="13"/>
      <c r="B118" s="230"/>
      <c r="C118" s="231"/>
      <c r="D118" s="210" t="s">
        <v>220</v>
      </c>
      <c r="E118" s="232" t="s">
        <v>19</v>
      </c>
      <c r="F118" s="233" t="s">
        <v>354</v>
      </c>
      <c r="G118" s="231"/>
      <c r="H118" s="234">
        <v>80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220</v>
      </c>
      <c r="AU118" s="240" t="s">
        <v>84</v>
      </c>
      <c r="AV118" s="13" t="s">
        <v>84</v>
      </c>
      <c r="AW118" s="13" t="s">
        <v>33</v>
      </c>
      <c r="AX118" s="13" t="s">
        <v>82</v>
      </c>
      <c r="AY118" s="240" t="s">
        <v>121</v>
      </c>
    </row>
    <row r="119" s="2" customFormat="1" ht="16.5" customHeight="1">
      <c r="A119" s="39"/>
      <c r="B119" s="40"/>
      <c r="C119" s="197" t="s">
        <v>162</v>
      </c>
      <c r="D119" s="197" t="s">
        <v>122</v>
      </c>
      <c r="E119" s="198" t="s">
        <v>270</v>
      </c>
      <c r="F119" s="199" t="s">
        <v>271</v>
      </c>
      <c r="G119" s="200" t="s">
        <v>263</v>
      </c>
      <c r="H119" s="201">
        <v>160</v>
      </c>
      <c r="I119" s="202"/>
      <c r="J119" s="203">
        <f>ROUND(I119*H119,2)</f>
        <v>0</v>
      </c>
      <c r="K119" s="199" t="s">
        <v>240</v>
      </c>
      <c r="L119" s="45"/>
      <c r="M119" s="204" t="s">
        <v>19</v>
      </c>
      <c r="N119" s="205" t="s">
        <v>45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126</v>
      </c>
      <c r="AT119" s="208" t="s">
        <v>122</v>
      </c>
      <c r="AU119" s="208" t="s">
        <v>84</v>
      </c>
      <c r="AY119" s="18" t="s">
        <v>121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82</v>
      </c>
      <c r="BK119" s="209">
        <f>ROUND(I119*H119,2)</f>
        <v>0</v>
      </c>
      <c r="BL119" s="18" t="s">
        <v>126</v>
      </c>
      <c r="BM119" s="208" t="s">
        <v>272</v>
      </c>
    </row>
    <row r="120" s="2" customFormat="1">
      <c r="A120" s="39"/>
      <c r="B120" s="40"/>
      <c r="C120" s="41"/>
      <c r="D120" s="228" t="s">
        <v>218</v>
      </c>
      <c r="E120" s="41"/>
      <c r="F120" s="229" t="s">
        <v>273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218</v>
      </c>
      <c r="AU120" s="18" t="s">
        <v>84</v>
      </c>
    </row>
    <row r="121" s="13" customFormat="1">
      <c r="A121" s="13"/>
      <c r="B121" s="230"/>
      <c r="C121" s="231"/>
      <c r="D121" s="210" t="s">
        <v>220</v>
      </c>
      <c r="E121" s="232" t="s">
        <v>19</v>
      </c>
      <c r="F121" s="233" t="s">
        <v>355</v>
      </c>
      <c r="G121" s="231"/>
      <c r="H121" s="234">
        <v>160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220</v>
      </c>
      <c r="AU121" s="240" t="s">
        <v>84</v>
      </c>
      <c r="AV121" s="13" t="s">
        <v>84</v>
      </c>
      <c r="AW121" s="13" t="s">
        <v>33</v>
      </c>
      <c r="AX121" s="13" t="s">
        <v>82</v>
      </c>
      <c r="AY121" s="240" t="s">
        <v>121</v>
      </c>
    </row>
    <row r="122" s="2" customFormat="1" ht="16.5" customHeight="1">
      <c r="A122" s="39"/>
      <c r="B122" s="40"/>
      <c r="C122" s="241" t="s">
        <v>166</v>
      </c>
      <c r="D122" s="241" t="s">
        <v>232</v>
      </c>
      <c r="E122" s="242" t="s">
        <v>275</v>
      </c>
      <c r="F122" s="243" t="s">
        <v>276</v>
      </c>
      <c r="G122" s="244" t="s">
        <v>263</v>
      </c>
      <c r="H122" s="245">
        <v>160</v>
      </c>
      <c r="I122" s="246"/>
      <c r="J122" s="247">
        <f>ROUND(I122*H122,2)</f>
        <v>0</v>
      </c>
      <c r="K122" s="243" t="s">
        <v>240</v>
      </c>
      <c r="L122" s="248"/>
      <c r="M122" s="249" t="s">
        <v>19</v>
      </c>
      <c r="N122" s="250" t="s">
        <v>45</v>
      </c>
      <c r="O122" s="85"/>
      <c r="P122" s="206">
        <f>O122*H122</f>
        <v>0</v>
      </c>
      <c r="Q122" s="206">
        <v>0.0001</v>
      </c>
      <c r="R122" s="206">
        <f>Q122*H122</f>
        <v>0.016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149</v>
      </c>
      <c r="AT122" s="208" t="s">
        <v>232</v>
      </c>
      <c r="AU122" s="208" t="s">
        <v>84</v>
      </c>
      <c r="AY122" s="18" t="s">
        <v>121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82</v>
      </c>
      <c r="BK122" s="209">
        <f>ROUND(I122*H122,2)</f>
        <v>0</v>
      </c>
      <c r="BL122" s="18" t="s">
        <v>126</v>
      </c>
      <c r="BM122" s="208" t="s">
        <v>277</v>
      </c>
    </row>
    <row r="123" s="2" customFormat="1" ht="16.5" customHeight="1">
      <c r="A123" s="39"/>
      <c r="B123" s="40"/>
      <c r="C123" s="241" t="s">
        <v>170</v>
      </c>
      <c r="D123" s="241" t="s">
        <v>232</v>
      </c>
      <c r="E123" s="242" t="s">
        <v>278</v>
      </c>
      <c r="F123" s="243" t="s">
        <v>279</v>
      </c>
      <c r="G123" s="244" t="s">
        <v>255</v>
      </c>
      <c r="H123" s="245">
        <v>6</v>
      </c>
      <c r="I123" s="246"/>
      <c r="J123" s="247">
        <f>ROUND(I123*H123,2)</f>
        <v>0</v>
      </c>
      <c r="K123" s="243" t="s">
        <v>240</v>
      </c>
      <c r="L123" s="248"/>
      <c r="M123" s="249" t="s">
        <v>19</v>
      </c>
      <c r="N123" s="250" t="s">
        <v>45</v>
      </c>
      <c r="O123" s="85"/>
      <c r="P123" s="206">
        <f>O123*H123</f>
        <v>0</v>
      </c>
      <c r="Q123" s="206">
        <v>0.0001</v>
      </c>
      <c r="R123" s="206">
        <f>Q123*H123</f>
        <v>0.00060000000000000008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149</v>
      </c>
      <c r="AT123" s="208" t="s">
        <v>232</v>
      </c>
      <c r="AU123" s="208" t="s">
        <v>84</v>
      </c>
      <c r="AY123" s="18" t="s">
        <v>121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82</v>
      </c>
      <c r="BK123" s="209">
        <f>ROUND(I123*H123,2)</f>
        <v>0</v>
      </c>
      <c r="BL123" s="18" t="s">
        <v>126</v>
      </c>
      <c r="BM123" s="208" t="s">
        <v>280</v>
      </c>
    </row>
    <row r="124" s="13" customFormat="1">
      <c r="A124" s="13"/>
      <c r="B124" s="230"/>
      <c r="C124" s="231"/>
      <c r="D124" s="210" t="s">
        <v>220</v>
      </c>
      <c r="E124" s="232" t="s">
        <v>19</v>
      </c>
      <c r="F124" s="233" t="s">
        <v>141</v>
      </c>
      <c r="G124" s="231"/>
      <c r="H124" s="234">
        <v>6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220</v>
      </c>
      <c r="AU124" s="240" t="s">
        <v>84</v>
      </c>
      <c r="AV124" s="13" t="s">
        <v>84</v>
      </c>
      <c r="AW124" s="13" t="s">
        <v>33</v>
      </c>
      <c r="AX124" s="13" t="s">
        <v>82</v>
      </c>
      <c r="AY124" s="240" t="s">
        <v>121</v>
      </c>
    </row>
    <row r="125" s="2" customFormat="1" ht="24.15" customHeight="1">
      <c r="A125" s="39"/>
      <c r="B125" s="40"/>
      <c r="C125" s="241" t="s">
        <v>174</v>
      </c>
      <c r="D125" s="241" t="s">
        <v>232</v>
      </c>
      <c r="E125" s="242" t="s">
        <v>281</v>
      </c>
      <c r="F125" s="243" t="s">
        <v>282</v>
      </c>
      <c r="G125" s="244" t="s">
        <v>255</v>
      </c>
      <c r="H125" s="245">
        <v>6</v>
      </c>
      <c r="I125" s="246"/>
      <c r="J125" s="247">
        <f>ROUND(I125*H125,2)</f>
        <v>0</v>
      </c>
      <c r="K125" s="243" t="s">
        <v>240</v>
      </c>
      <c r="L125" s="248"/>
      <c r="M125" s="249" t="s">
        <v>19</v>
      </c>
      <c r="N125" s="250" t="s">
        <v>45</v>
      </c>
      <c r="O125" s="85"/>
      <c r="P125" s="206">
        <f>O125*H125</f>
        <v>0</v>
      </c>
      <c r="Q125" s="206">
        <v>0.0009</v>
      </c>
      <c r="R125" s="206">
        <f>Q125*H125</f>
        <v>0.0054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149</v>
      </c>
      <c r="AT125" s="208" t="s">
        <v>232</v>
      </c>
      <c r="AU125" s="208" t="s">
        <v>84</v>
      </c>
      <c r="AY125" s="18" t="s">
        <v>121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82</v>
      </c>
      <c r="BK125" s="209">
        <f>ROUND(I125*H125,2)</f>
        <v>0</v>
      </c>
      <c r="BL125" s="18" t="s">
        <v>126</v>
      </c>
      <c r="BM125" s="208" t="s">
        <v>283</v>
      </c>
    </row>
    <row r="126" s="2" customFormat="1" ht="16.5" customHeight="1">
      <c r="A126" s="39"/>
      <c r="B126" s="40"/>
      <c r="C126" s="197" t="s">
        <v>8</v>
      </c>
      <c r="D126" s="197" t="s">
        <v>122</v>
      </c>
      <c r="E126" s="198" t="s">
        <v>284</v>
      </c>
      <c r="F126" s="199" t="s">
        <v>285</v>
      </c>
      <c r="G126" s="200" t="s">
        <v>263</v>
      </c>
      <c r="H126" s="201">
        <v>80</v>
      </c>
      <c r="I126" s="202"/>
      <c r="J126" s="203">
        <f>ROUND(I126*H126,2)</f>
        <v>0</v>
      </c>
      <c r="K126" s="199" t="s">
        <v>240</v>
      </c>
      <c r="L126" s="45"/>
      <c r="M126" s="204" t="s">
        <v>19</v>
      </c>
      <c r="N126" s="205" t="s">
        <v>45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126</v>
      </c>
      <c r="AT126" s="208" t="s">
        <v>122</v>
      </c>
      <c r="AU126" s="208" t="s">
        <v>84</v>
      </c>
      <c r="AY126" s="18" t="s">
        <v>121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82</v>
      </c>
      <c r="BK126" s="209">
        <f>ROUND(I126*H126,2)</f>
        <v>0</v>
      </c>
      <c r="BL126" s="18" t="s">
        <v>126</v>
      </c>
      <c r="BM126" s="208" t="s">
        <v>286</v>
      </c>
    </row>
    <row r="127" s="2" customFormat="1">
      <c r="A127" s="39"/>
      <c r="B127" s="40"/>
      <c r="C127" s="41"/>
      <c r="D127" s="228" t="s">
        <v>218</v>
      </c>
      <c r="E127" s="41"/>
      <c r="F127" s="229" t="s">
        <v>287</v>
      </c>
      <c r="G127" s="41"/>
      <c r="H127" s="41"/>
      <c r="I127" s="212"/>
      <c r="J127" s="41"/>
      <c r="K127" s="41"/>
      <c r="L127" s="45"/>
      <c r="M127" s="213"/>
      <c r="N127" s="21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218</v>
      </c>
      <c r="AU127" s="18" t="s">
        <v>84</v>
      </c>
    </row>
    <row r="128" s="2" customFormat="1" ht="21.75" customHeight="1">
      <c r="A128" s="39"/>
      <c r="B128" s="40"/>
      <c r="C128" s="197" t="s">
        <v>186</v>
      </c>
      <c r="D128" s="197" t="s">
        <v>122</v>
      </c>
      <c r="E128" s="198" t="s">
        <v>288</v>
      </c>
      <c r="F128" s="199" t="s">
        <v>289</v>
      </c>
      <c r="G128" s="200" t="s">
        <v>263</v>
      </c>
      <c r="H128" s="201">
        <v>80</v>
      </c>
      <c r="I128" s="202"/>
      <c r="J128" s="203">
        <f>ROUND(I128*H128,2)</f>
        <v>0</v>
      </c>
      <c r="K128" s="199" t="s">
        <v>240</v>
      </c>
      <c r="L128" s="45"/>
      <c r="M128" s="204" t="s">
        <v>19</v>
      </c>
      <c r="N128" s="205" t="s">
        <v>45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126</v>
      </c>
      <c r="AT128" s="208" t="s">
        <v>122</v>
      </c>
      <c r="AU128" s="208" t="s">
        <v>84</v>
      </c>
      <c r="AY128" s="18" t="s">
        <v>121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82</v>
      </c>
      <c r="BK128" s="209">
        <f>ROUND(I128*H128,2)</f>
        <v>0</v>
      </c>
      <c r="BL128" s="18" t="s">
        <v>126</v>
      </c>
      <c r="BM128" s="208" t="s">
        <v>290</v>
      </c>
    </row>
    <row r="129" s="2" customFormat="1">
      <c r="A129" s="39"/>
      <c r="B129" s="40"/>
      <c r="C129" s="41"/>
      <c r="D129" s="228" t="s">
        <v>218</v>
      </c>
      <c r="E129" s="41"/>
      <c r="F129" s="229" t="s">
        <v>291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218</v>
      </c>
      <c r="AU129" s="18" t="s">
        <v>84</v>
      </c>
    </row>
    <row r="130" s="2" customFormat="1" ht="16.5" customHeight="1">
      <c r="A130" s="39"/>
      <c r="B130" s="40"/>
      <c r="C130" s="241" t="s">
        <v>190</v>
      </c>
      <c r="D130" s="241" t="s">
        <v>232</v>
      </c>
      <c r="E130" s="242" t="s">
        <v>292</v>
      </c>
      <c r="F130" s="243" t="s">
        <v>293</v>
      </c>
      <c r="G130" s="244" t="s">
        <v>263</v>
      </c>
      <c r="H130" s="245">
        <v>80</v>
      </c>
      <c r="I130" s="246"/>
      <c r="J130" s="247">
        <f>ROUND(I130*H130,2)</f>
        <v>0</v>
      </c>
      <c r="K130" s="243" t="s">
        <v>240</v>
      </c>
      <c r="L130" s="248"/>
      <c r="M130" s="249" t="s">
        <v>19</v>
      </c>
      <c r="N130" s="250" t="s">
        <v>45</v>
      </c>
      <c r="O130" s="85"/>
      <c r="P130" s="206">
        <f>O130*H130</f>
        <v>0</v>
      </c>
      <c r="Q130" s="206">
        <v>4E-05</v>
      </c>
      <c r="R130" s="206">
        <f>Q130*H130</f>
        <v>0.0032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149</v>
      </c>
      <c r="AT130" s="208" t="s">
        <v>232</v>
      </c>
      <c r="AU130" s="208" t="s">
        <v>84</v>
      </c>
      <c r="AY130" s="18" t="s">
        <v>121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82</v>
      </c>
      <c r="BK130" s="209">
        <f>ROUND(I130*H130,2)</f>
        <v>0</v>
      </c>
      <c r="BL130" s="18" t="s">
        <v>126</v>
      </c>
      <c r="BM130" s="208" t="s">
        <v>294</v>
      </c>
    </row>
    <row r="131" s="2" customFormat="1" ht="16.5" customHeight="1">
      <c r="A131" s="39"/>
      <c r="B131" s="40"/>
      <c r="C131" s="241" t="s">
        <v>194</v>
      </c>
      <c r="D131" s="241" t="s">
        <v>232</v>
      </c>
      <c r="E131" s="242" t="s">
        <v>295</v>
      </c>
      <c r="F131" s="243" t="s">
        <v>296</v>
      </c>
      <c r="G131" s="244" t="s">
        <v>263</v>
      </c>
      <c r="H131" s="245">
        <v>160</v>
      </c>
      <c r="I131" s="246"/>
      <c r="J131" s="247">
        <f>ROUND(I131*H131,2)</f>
        <v>0</v>
      </c>
      <c r="K131" s="243" t="s">
        <v>240</v>
      </c>
      <c r="L131" s="248"/>
      <c r="M131" s="249" t="s">
        <v>19</v>
      </c>
      <c r="N131" s="250" t="s">
        <v>45</v>
      </c>
      <c r="O131" s="85"/>
      <c r="P131" s="206">
        <f>O131*H131</f>
        <v>0</v>
      </c>
      <c r="Q131" s="206">
        <v>2E-05</v>
      </c>
      <c r="R131" s="206">
        <f>Q131*H131</f>
        <v>0.0032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149</v>
      </c>
      <c r="AT131" s="208" t="s">
        <v>232</v>
      </c>
      <c r="AU131" s="208" t="s">
        <v>84</v>
      </c>
      <c r="AY131" s="18" t="s">
        <v>121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82</v>
      </c>
      <c r="BK131" s="209">
        <f>ROUND(I131*H131,2)</f>
        <v>0</v>
      </c>
      <c r="BL131" s="18" t="s">
        <v>126</v>
      </c>
      <c r="BM131" s="208" t="s">
        <v>297</v>
      </c>
    </row>
    <row r="132" s="2" customFormat="1" ht="16.5" customHeight="1">
      <c r="A132" s="39"/>
      <c r="B132" s="40"/>
      <c r="C132" s="197" t="s">
        <v>198</v>
      </c>
      <c r="D132" s="197" t="s">
        <v>122</v>
      </c>
      <c r="E132" s="198" t="s">
        <v>298</v>
      </c>
      <c r="F132" s="199" t="s">
        <v>299</v>
      </c>
      <c r="G132" s="200" t="s">
        <v>255</v>
      </c>
      <c r="H132" s="201">
        <v>18</v>
      </c>
      <c r="I132" s="202"/>
      <c r="J132" s="203">
        <f>ROUND(I132*H132,2)</f>
        <v>0</v>
      </c>
      <c r="K132" s="199" t="s">
        <v>240</v>
      </c>
      <c r="L132" s="45"/>
      <c r="M132" s="204" t="s">
        <v>19</v>
      </c>
      <c r="N132" s="205" t="s">
        <v>45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126</v>
      </c>
      <c r="AT132" s="208" t="s">
        <v>122</v>
      </c>
      <c r="AU132" s="208" t="s">
        <v>84</v>
      </c>
      <c r="AY132" s="18" t="s">
        <v>121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82</v>
      </c>
      <c r="BK132" s="209">
        <f>ROUND(I132*H132,2)</f>
        <v>0</v>
      </c>
      <c r="BL132" s="18" t="s">
        <v>126</v>
      </c>
      <c r="BM132" s="208" t="s">
        <v>300</v>
      </c>
    </row>
    <row r="133" s="2" customFormat="1">
      <c r="A133" s="39"/>
      <c r="B133" s="40"/>
      <c r="C133" s="41"/>
      <c r="D133" s="228" t="s">
        <v>218</v>
      </c>
      <c r="E133" s="41"/>
      <c r="F133" s="229" t="s">
        <v>301</v>
      </c>
      <c r="G133" s="41"/>
      <c r="H133" s="41"/>
      <c r="I133" s="212"/>
      <c r="J133" s="41"/>
      <c r="K133" s="41"/>
      <c r="L133" s="45"/>
      <c r="M133" s="213"/>
      <c r="N133" s="21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218</v>
      </c>
      <c r="AU133" s="18" t="s">
        <v>84</v>
      </c>
    </row>
    <row r="134" s="2" customFormat="1" ht="16.5" customHeight="1">
      <c r="A134" s="39"/>
      <c r="B134" s="40"/>
      <c r="C134" s="241" t="s">
        <v>302</v>
      </c>
      <c r="D134" s="241" t="s">
        <v>232</v>
      </c>
      <c r="E134" s="242" t="s">
        <v>303</v>
      </c>
      <c r="F134" s="243" t="s">
        <v>304</v>
      </c>
      <c r="G134" s="244" t="s">
        <v>255</v>
      </c>
      <c r="H134" s="245">
        <v>4</v>
      </c>
      <c r="I134" s="246"/>
      <c r="J134" s="247">
        <f>ROUND(I134*H134,2)</f>
        <v>0</v>
      </c>
      <c r="K134" s="243" t="s">
        <v>240</v>
      </c>
      <c r="L134" s="248"/>
      <c r="M134" s="249" t="s">
        <v>19</v>
      </c>
      <c r="N134" s="250" t="s">
        <v>45</v>
      </c>
      <c r="O134" s="85"/>
      <c r="P134" s="206">
        <f>O134*H134</f>
        <v>0</v>
      </c>
      <c r="Q134" s="206">
        <v>0.0052</v>
      </c>
      <c r="R134" s="206">
        <f>Q134*H134</f>
        <v>0.0208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149</v>
      </c>
      <c r="AT134" s="208" t="s">
        <v>232</v>
      </c>
      <c r="AU134" s="208" t="s">
        <v>84</v>
      </c>
      <c r="AY134" s="18" t="s">
        <v>121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82</v>
      </c>
      <c r="BK134" s="209">
        <f>ROUND(I134*H134,2)</f>
        <v>0</v>
      </c>
      <c r="BL134" s="18" t="s">
        <v>126</v>
      </c>
      <c r="BM134" s="208" t="s">
        <v>305</v>
      </c>
    </row>
    <row r="135" s="2" customFormat="1" ht="16.5" customHeight="1">
      <c r="A135" s="39"/>
      <c r="B135" s="40"/>
      <c r="C135" s="241" t="s">
        <v>7</v>
      </c>
      <c r="D135" s="241" t="s">
        <v>232</v>
      </c>
      <c r="E135" s="242" t="s">
        <v>306</v>
      </c>
      <c r="F135" s="243" t="s">
        <v>307</v>
      </c>
      <c r="G135" s="244" t="s">
        <v>255</v>
      </c>
      <c r="H135" s="245">
        <v>12</v>
      </c>
      <c r="I135" s="246"/>
      <c r="J135" s="247">
        <f>ROUND(I135*H135,2)</f>
        <v>0</v>
      </c>
      <c r="K135" s="243" t="s">
        <v>240</v>
      </c>
      <c r="L135" s="248"/>
      <c r="M135" s="249" t="s">
        <v>19</v>
      </c>
      <c r="N135" s="250" t="s">
        <v>45</v>
      </c>
      <c r="O135" s="85"/>
      <c r="P135" s="206">
        <f>O135*H135</f>
        <v>0</v>
      </c>
      <c r="Q135" s="206">
        <v>0.0027</v>
      </c>
      <c r="R135" s="206">
        <f>Q135*H135</f>
        <v>0.032399999999999996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149</v>
      </c>
      <c r="AT135" s="208" t="s">
        <v>232</v>
      </c>
      <c r="AU135" s="208" t="s">
        <v>84</v>
      </c>
      <c r="AY135" s="18" t="s">
        <v>121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82</v>
      </c>
      <c r="BK135" s="209">
        <f>ROUND(I135*H135,2)</f>
        <v>0</v>
      </c>
      <c r="BL135" s="18" t="s">
        <v>126</v>
      </c>
      <c r="BM135" s="208" t="s">
        <v>308</v>
      </c>
    </row>
    <row r="136" s="2" customFormat="1" ht="16.5" customHeight="1">
      <c r="A136" s="39"/>
      <c r="B136" s="40"/>
      <c r="C136" s="241" t="s">
        <v>309</v>
      </c>
      <c r="D136" s="241" t="s">
        <v>232</v>
      </c>
      <c r="E136" s="242" t="s">
        <v>310</v>
      </c>
      <c r="F136" s="243" t="s">
        <v>311</v>
      </c>
      <c r="G136" s="244" t="s">
        <v>255</v>
      </c>
      <c r="H136" s="245">
        <v>2</v>
      </c>
      <c r="I136" s="246"/>
      <c r="J136" s="247">
        <f>ROUND(I136*H136,2)</f>
        <v>0</v>
      </c>
      <c r="K136" s="243" t="s">
        <v>240</v>
      </c>
      <c r="L136" s="248"/>
      <c r="M136" s="249" t="s">
        <v>19</v>
      </c>
      <c r="N136" s="250" t="s">
        <v>45</v>
      </c>
      <c r="O136" s="85"/>
      <c r="P136" s="206">
        <f>O136*H136</f>
        <v>0</v>
      </c>
      <c r="Q136" s="206">
        <v>0.0028</v>
      </c>
      <c r="R136" s="206">
        <f>Q136*H136</f>
        <v>0.0056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149</v>
      </c>
      <c r="AT136" s="208" t="s">
        <v>232</v>
      </c>
      <c r="AU136" s="208" t="s">
        <v>84</v>
      </c>
      <c r="AY136" s="18" t="s">
        <v>121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82</v>
      </c>
      <c r="BK136" s="209">
        <f>ROUND(I136*H136,2)</f>
        <v>0</v>
      </c>
      <c r="BL136" s="18" t="s">
        <v>126</v>
      </c>
      <c r="BM136" s="208" t="s">
        <v>312</v>
      </c>
    </row>
    <row r="137" s="13" customFormat="1">
      <c r="A137" s="13"/>
      <c r="B137" s="230"/>
      <c r="C137" s="231"/>
      <c r="D137" s="210" t="s">
        <v>220</v>
      </c>
      <c r="E137" s="232" t="s">
        <v>19</v>
      </c>
      <c r="F137" s="233" t="s">
        <v>84</v>
      </c>
      <c r="G137" s="231"/>
      <c r="H137" s="234">
        <v>2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220</v>
      </c>
      <c r="AU137" s="240" t="s">
        <v>84</v>
      </c>
      <c r="AV137" s="13" t="s">
        <v>84</v>
      </c>
      <c r="AW137" s="13" t="s">
        <v>33</v>
      </c>
      <c r="AX137" s="13" t="s">
        <v>82</v>
      </c>
      <c r="AY137" s="240" t="s">
        <v>121</v>
      </c>
    </row>
    <row r="138" s="11" customFormat="1" ht="22.8" customHeight="1">
      <c r="A138" s="11"/>
      <c r="B138" s="183"/>
      <c r="C138" s="184"/>
      <c r="D138" s="185" t="s">
        <v>73</v>
      </c>
      <c r="E138" s="226" t="s">
        <v>154</v>
      </c>
      <c r="F138" s="226" t="s">
        <v>313</v>
      </c>
      <c r="G138" s="184"/>
      <c r="H138" s="184"/>
      <c r="I138" s="187"/>
      <c r="J138" s="227">
        <f>BK138</f>
        <v>0</v>
      </c>
      <c r="K138" s="184"/>
      <c r="L138" s="189"/>
      <c r="M138" s="190"/>
      <c r="N138" s="191"/>
      <c r="O138" s="191"/>
      <c r="P138" s="192">
        <f>SUM(P139:P146)</f>
        <v>0</v>
      </c>
      <c r="Q138" s="191"/>
      <c r="R138" s="192">
        <f>SUM(R139:R146)</f>
        <v>0</v>
      </c>
      <c r="S138" s="191"/>
      <c r="T138" s="193">
        <f>SUM(T139:T146)</f>
        <v>1.3883999999999998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4" t="s">
        <v>82</v>
      </c>
      <c r="AT138" s="195" t="s">
        <v>73</v>
      </c>
      <c r="AU138" s="195" t="s">
        <v>82</v>
      </c>
      <c r="AY138" s="194" t="s">
        <v>121</v>
      </c>
      <c r="BK138" s="196">
        <f>SUM(BK139:BK146)</f>
        <v>0</v>
      </c>
    </row>
    <row r="139" s="2" customFormat="1" ht="21.75" customHeight="1">
      <c r="A139" s="39"/>
      <c r="B139" s="40"/>
      <c r="C139" s="197" t="s">
        <v>314</v>
      </c>
      <c r="D139" s="197" t="s">
        <v>122</v>
      </c>
      <c r="E139" s="198" t="s">
        <v>315</v>
      </c>
      <c r="F139" s="199" t="s">
        <v>316</v>
      </c>
      <c r="G139" s="200" t="s">
        <v>255</v>
      </c>
      <c r="H139" s="201">
        <v>6</v>
      </c>
      <c r="I139" s="202"/>
      <c r="J139" s="203">
        <f>ROUND(I139*H139,2)</f>
        <v>0</v>
      </c>
      <c r="K139" s="199" t="s">
        <v>216</v>
      </c>
      <c r="L139" s="45"/>
      <c r="M139" s="204" t="s">
        <v>19</v>
      </c>
      <c r="N139" s="205" t="s">
        <v>45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0.165</v>
      </c>
      <c r="T139" s="207">
        <f>S139*H139</f>
        <v>0.99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126</v>
      </c>
      <c r="AT139" s="208" t="s">
        <v>122</v>
      </c>
      <c r="AU139" s="208" t="s">
        <v>84</v>
      </c>
      <c r="AY139" s="18" t="s">
        <v>121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82</v>
      </c>
      <c r="BK139" s="209">
        <f>ROUND(I139*H139,2)</f>
        <v>0</v>
      </c>
      <c r="BL139" s="18" t="s">
        <v>126</v>
      </c>
      <c r="BM139" s="208" t="s">
        <v>317</v>
      </c>
    </row>
    <row r="140" s="2" customFormat="1">
      <c r="A140" s="39"/>
      <c r="B140" s="40"/>
      <c r="C140" s="41"/>
      <c r="D140" s="228" t="s">
        <v>218</v>
      </c>
      <c r="E140" s="41"/>
      <c r="F140" s="229" t="s">
        <v>318</v>
      </c>
      <c r="G140" s="41"/>
      <c r="H140" s="41"/>
      <c r="I140" s="212"/>
      <c r="J140" s="41"/>
      <c r="K140" s="41"/>
      <c r="L140" s="45"/>
      <c r="M140" s="213"/>
      <c r="N140" s="21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218</v>
      </c>
      <c r="AU140" s="18" t="s">
        <v>84</v>
      </c>
    </row>
    <row r="141" s="2" customFormat="1" ht="16.5" customHeight="1">
      <c r="A141" s="39"/>
      <c r="B141" s="40"/>
      <c r="C141" s="197" t="s">
        <v>319</v>
      </c>
      <c r="D141" s="197" t="s">
        <v>122</v>
      </c>
      <c r="E141" s="198" t="s">
        <v>320</v>
      </c>
      <c r="F141" s="199" t="s">
        <v>321</v>
      </c>
      <c r="G141" s="200" t="s">
        <v>263</v>
      </c>
      <c r="H141" s="201">
        <v>80</v>
      </c>
      <c r="I141" s="202"/>
      <c r="J141" s="203">
        <f>ROUND(I141*H141,2)</f>
        <v>0</v>
      </c>
      <c r="K141" s="199" t="s">
        <v>216</v>
      </c>
      <c r="L141" s="45"/>
      <c r="M141" s="204" t="s">
        <v>19</v>
      </c>
      <c r="N141" s="205" t="s">
        <v>45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0.00248</v>
      </c>
      <c r="T141" s="207">
        <f>S141*H141</f>
        <v>0.1984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126</v>
      </c>
      <c r="AT141" s="208" t="s">
        <v>122</v>
      </c>
      <c r="AU141" s="208" t="s">
        <v>84</v>
      </c>
      <c r="AY141" s="18" t="s">
        <v>121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82</v>
      </c>
      <c r="BK141" s="209">
        <f>ROUND(I141*H141,2)</f>
        <v>0</v>
      </c>
      <c r="BL141" s="18" t="s">
        <v>126</v>
      </c>
      <c r="BM141" s="208" t="s">
        <v>322</v>
      </c>
    </row>
    <row r="142" s="2" customFormat="1">
      <c r="A142" s="39"/>
      <c r="B142" s="40"/>
      <c r="C142" s="41"/>
      <c r="D142" s="228" t="s">
        <v>218</v>
      </c>
      <c r="E142" s="41"/>
      <c r="F142" s="229" t="s">
        <v>323</v>
      </c>
      <c r="G142" s="41"/>
      <c r="H142" s="41"/>
      <c r="I142" s="212"/>
      <c r="J142" s="41"/>
      <c r="K142" s="41"/>
      <c r="L142" s="45"/>
      <c r="M142" s="213"/>
      <c r="N142" s="21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218</v>
      </c>
      <c r="AU142" s="18" t="s">
        <v>84</v>
      </c>
    </row>
    <row r="143" s="2" customFormat="1" ht="16.5" customHeight="1">
      <c r="A143" s="39"/>
      <c r="B143" s="40"/>
      <c r="C143" s="197" t="s">
        <v>324</v>
      </c>
      <c r="D143" s="197" t="s">
        <v>122</v>
      </c>
      <c r="E143" s="198" t="s">
        <v>325</v>
      </c>
      <c r="F143" s="199" t="s">
        <v>326</v>
      </c>
      <c r="G143" s="200" t="s">
        <v>263</v>
      </c>
      <c r="H143" s="201">
        <v>80</v>
      </c>
      <c r="I143" s="202"/>
      <c r="J143" s="203">
        <f>ROUND(I143*H143,2)</f>
        <v>0</v>
      </c>
      <c r="K143" s="199" t="s">
        <v>216</v>
      </c>
      <c r="L143" s="45"/>
      <c r="M143" s="204" t="s">
        <v>19</v>
      </c>
      <c r="N143" s="205" t="s">
        <v>45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0.0001</v>
      </c>
      <c r="T143" s="207">
        <f>S143*H143</f>
        <v>0.008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126</v>
      </c>
      <c r="AT143" s="208" t="s">
        <v>122</v>
      </c>
      <c r="AU143" s="208" t="s">
        <v>84</v>
      </c>
      <c r="AY143" s="18" t="s">
        <v>121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82</v>
      </c>
      <c r="BK143" s="209">
        <f>ROUND(I143*H143,2)</f>
        <v>0</v>
      </c>
      <c r="BL143" s="18" t="s">
        <v>126</v>
      </c>
      <c r="BM143" s="208" t="s">
        <v>327</v>
      </c>
    </row>
    <row r="144" s="2" customFormat="1">
      <c r="A144" s="39"/>
      <c r="B144" s="40"/>
      <c r="C144" s="41"/>
      <c r="D144" s="228" t="s">
        <v>218</v>
      </c>
      <c r="E144" s="41"/>
      <c r="F144" s="229" t="s">
        <v>328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218</v>
      </c>
      <c r="AU144" s="18" t="s">
        <v>84</v>
      </c>
    </row>
    <row r="145" s="2" customFormat="1" ht="16.5" customHeight="1">
      <c r="A145" s="39"/>
      <c r="B145" s="40"/>
      <c r="C145" s="197" t="s">
        <v>329</v>
      </c>
      <c r="D145" s="197" t="s">
        <v>122</v>
      </c>
      <c r="E145" s="198" t="s">
        <v>330</v>
      </c>
      <c r="F145" s="199" t="s">
        <v>331</v>
      </c>
      <c r="G145" s="200" t="s">
        <v>255</v>
      </c>
      <c r="H145" s="201">
        <v>1</v>
      </c>
      <c r="I145" s="202"/>
      <c r="J145" s="203">
        <f>ROUND(I145*H145,2)</f>
        <v>0</v>
      </c>
      <c r="K145" s="199" t="s">
        <v>216</v>
      </c>
      <c r="L145" s="45"/>
      <c r="M145" s="204" t="s">
        <v>19</v>
      </c>
      <c r="N145" s="205" t="s">
        <v>45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0.192</v>
      </c>
      <c r="T145" s="207">
        <f>S145*H145</f>
        <v>0.192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126</v>
      </c>
      <c r="AT145" s="208" t="s">
        <v>122</v>
      </c>
      <c r="AU145" s="208" t="s">
        <v>84</v>
      </c>
      <c r="AY145" s="18" t="s">
        <v>121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82</v>
      </c>
      <c r="BK145" s="209">
        <f>ROUND(I145*H145,2)</f>
        <v>0</v>
      </c>
      <c r="BL145" s="18" t="s">
        <v>126</v>
      </c>
      <c r="BM145" s="208" t="s">
        <v>332</v>
      </c>
    </row>
    <row r="146" s="2" customFormat="1">
      <c r="A146" s="39"/>
      <c r="B146" s="40"/>
      <c r="C146" s="41"/>
      <c r="D146" s="228" t="s">
        <v>218</v>
      </c>
      <c r="E146" s="41"/>
      <c r="F146" s="229" t="s">
        <v>333</v>
      </c>
      <c r="G146" s="41"/>
      <c r="H146" s="41"/>
      <c r="I146" s="212"/>
      <c r="J146" s="41"/>
      <c r="K146" s="41"/>
      <c r="L146" s="45"/>
      <c r="M146" s="213"/>
      <c r="N146" s="21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218</v>
      </c>
      <c r="AU146" s="18" t="s">
        <v>84</v>
      </c>
    </row>
    <row r="147" s="11" customFormat="1" ht="22.8" customHeight="1">
      <c r="A147" s="11"/>
      <c r="B147" s="183"/>
      <c r="C147" s="184"/>
      <c r="D147" s="185" t="s">
        <v>73</v>
      </c>
      <c r="E147" s="226" t="s">
        <v>334</v>
      </c>
      <c r="F147" s="226" t="s">
        <v>335</v>
      </c>
      <c r="G147" s="184"/>
      <c r="H147" s="184"/>
      <c r="I147" s="187"/>
      <c r="J147" s="227">
        <f>BK147</f>
        <v>0</v>
      </c>
      <c r="K147" s="184"/>
      <c r="L147" s="189"/>
      <c r="M147" s="190"/>
      <c r="N147" s="191"/>
      <c r="O147" s="191"/>
      <c r="P147" s="192">
        <f>SUM(P148:P149)</f>
        <v>0</v>
      </c>
      <c r="Q147" s="191"/>
      <c r="R147" s="192">
        <f>SUM(R148:R149)</f>
        <v>0</v>
      </c>
      <c r="S147" s="191"/>
      <c r="T147" s="193">
        <f>SUM(T148:T149)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94" t="s">
        <v>82</v>
      </c>
      <c r="AT147" s="195" t="s">
        <v>73</v>
      </c>
      <c r="AU147" s="195" t="s">
        <v>82</v>
      </c>
      <c r="AY147" s="194" t="s">
        <v>121</v>
      </c>
      <c r="BK147" s="196">
        <f>SUM(BK148:BK149)</f>
        <v>0</v>
      </c>
    </row>
    <row r="148" s="2" customFormat="1" ht="33" customHeight="1">
      <c r="A148" s="39"/>
      <c r="B148" s="40"/>
      <c r="C148" s="197" t="s">
        <v>336</v>
      </c>
      <c r="D148" s="197" t="s">
        <v>122</v>
      </c>
      <c r="E148" s="198" t="s">
        <v>337</v>
      </c>
      <c r="F148" s="199" t="s">
        <v>338</v>
      </c>
      <c r="G148" s="200" t="s">
        <v>152</v>
      </c>
      <c r="H148" s="201">
        <v>2</v>
      </c>
      <c r="I148" s="202"/>
      <c r="J148" s="203">
        <f>ROUND(I148*H148,2)</f>
        <v>0</v>
      </c>
      <c r="K148" s="199" t="s">
        <v>216</v>
      </c>
      <c r="L148" s="45"/>
      <c r="M148" s="204" t="s">
        <v>19</v>
      </c>
      <c r="N148" s="205" t="s">
        <v>45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126</v>
      </c>
      <c r="AT148" s="208" t="s">
        <v>122</v>
      </c>
      <c r="AU148" s="208" t="s">
        <v>84</v>
      </c>
      <c r="AY148" s="18" t="s">
        <v>121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82</v>
      </c>
      <c r="BK148" s="209">
        <f>ROUND(I148*H148,2)</f>
        <v>0</v>
      </c>
      <c r="BL148" s="18" t="s">
        <v>126</v>
      </c>
      <c r="BM148" s="208" t="s">
        <v>339</v>
      </c>
    </row>
    <row r="149" s="2" customFormat="1">
      <c r="A149" s="39"/>
      <c r="B149" s="40"/>
      <c r="C149" s="41"/>
      <c r="D149" s="228" t="s">
        <v>218</v>
      </c>
      <c r="E149" s="41"/>
      <c r="F149" s="229" t="s">
        <v>340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218</v>
      </c>
      <c r="AU149" s="18" t="s">
        <v>84</v>
      </c>
    </row>
    <row r="150" s="11" customFormat="1" ht="25.92" customHeight="1">
      <c r="A150" s="11"/>
      <c r="B150" s="183"/>
      <c r="C150" s="184"/>
      <c r="D150" s="185" t="s">
        <v>73</v>
      </c>
      <c r="E150" s="186" t="s">
        <v>341</v>
      </c>
      <c r="F150" s="186" t="s">
        <v>342</v>
      </c>
      <c r="G150" s="184"/>
      <c r="H150" s="184"/>
      <c r="I150" s="187"/>
      <c r="J150" s="188">
        <f>BK150</f>
        <v>0</v>
      </c>
      <c r="K150" s="184"/>
      <c r="L150" s="189"/>
      <c r="M150" s="190"/>
      <c r="N150" s="191"/>
      <c r="O150" s="191"/>
      <c r="P150" s="192">
        <f>SUM(P151:P152)</f>
        <v>0</v>
      </c>
      <c r="Q150" s="191"/>
      <c r="R150" s="192">
        <f>SUM(R151:R152)</f>
        <v>0</v>
      </c>
      <c r="S150" s="191"/>
      <c r="T150" s="193">
        <f>SUM(T151:T152)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94" t="s">
        <v>126</v>
      </c>
      <c r="AT150" s="195" t="s">
        <v>73</v>
      </c>
      <c r="AU150" s="195" t="s">
        <v>74</v>
      </c>
      <c r="AY150" s="194" t="s">
        <v>121</v>
      </c>
      <c r="BK150" s="196">
        <f>SUM(BK151:BK152)</f>
        <v>0</v>
      </c>
    </row>
    <row r="151" s="2" customFormat="1" ht="16.5" customHeight="1">
      <c r="A151" s="39"/>
      <c r="B151" s="40"/>
      <c r="C151" s="197" t="s">
        <v>343</v>
      </c>
      <c r="D151" s="197" t="s">
        <v>122</v>
      </c>
      <c r="E151" s="198" t="s">
        <v>344</v>
      </c>
      <c r="F151" s="199" t="s">
        <v>345</v>
      </c>
      <c r="G151" s="200" t="s">
        <v>346</v>
      </c>
      <c r="H151" s="201">
        <v>4</v>
      </c>
      <c r="I151" s="202"/>
      <c r="J151" s="203">
        <f>ROUND(I151*H151,2)</f>
        <v>0</v>
      </c>
      <c r="K151" s="199" t="s">
        <v>216</v>
      </c>
      <c r="L151" s="45"/>
      <c r="M151" s="204" t="s">
        <v>19</v>
      </c>
      <c r="N151" s="205" t="s">
        <v>45</v>
      </c>
      <c r="O151" s="85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347</v>
      </c>
      <c r="AT151" s="208" t="s">
        <v>122</v>
      </c>
      <c r="AU151" s="208" t="s">
        <v>82</v>
      </c>
      <c r="AY151" s="18" t="s">
        <v>121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82</v>
      </c>
      <c r="BK151" s="209">
        <f>ROUND(I151*H151,2)</f>
        <v>0</v>
      </c>
      <c r="BL151" s="18" t="s">
        <v>347</v>
      </c>
      <c r="BM151" s="208" t="s">
        <v>348</v>
      </c>
    </row>
    <row r="152" s="2" customFormat="1">
      <c r="A152" s="39"/>
      <c r="B152" s="40"/>
      <c r="C152" s="41"/>
      <c r="D152" s="228" t="s">
        <v>218</v>
      </c>
      <c r="E152" s="41"/>
      <c r="F152" s="229" t="s">
        <v>349</v>
      </c>
      <c r="G152" s="41"/>
      <c r="H152" s="41"/>
      <c r="I152" s="212"/>
      <c r="J152" s="41"/>
      <c r="K152" s="41"/>
      <c r="L152" s="45"/>
      <c r="M152" s="262"/>
      <c r="N152" s="263"/>
      <c r="O152" s="217"/>
      <c r="P152" s="217"/>
      <c r="Q152" s="217"/>
      <c r="R152" s="217"/>
      <c r="S152" s="217"/>
      <c r="T152" s="26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218</v>
      </c>
      <c r="AU152" s="18" t="s">
        <v>82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1uqmGeCGX6w3H6/vPOKiB5Pyb3Ce7bmJspAUhiXfCkQ2hkzDZzZsPi+YiaH4DjZwc9amUUZoX0/lKaQx8gm7Pg==" hashValue="OxUe2zIWlYMvRpqI5MXrOI1tY5PQgodBzR7v2CA+N9WqERoS9PqWbKHJk+a2/7rfSkNzhUOyeRXkQXPPLnMSrg==" algorithmName="SHA-512" password="D692"/>
  <autoFilter ref="C85:K15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11151101"/>
    <hyperlink ref="F93" r:id="rId2" display="https://podminky.urs.cz/item/CS_URS_2023_02/166151101"/>
    <hyperlink ref="F95" r:id="rId3" display="https://podminky.urs.cz/item/CS_URS_2023_02/171152111"/>
    <hyperlink ref="F101" r:id="rId4" display="https://podminky.urs.cz/item/CS_URS_2023_01/275311611"/>
    <hyperlink ref="F111" r:id="rId5" display="https://podminky.urs.cz/item/CS_URS_2023_01/348101220"/>
    <hyperlink ref="F115" r:id="rId6" display="https://podminky.urs.cz/item/CS_URS_2023_01/348401130"/>
    <hyperlink ref="F120" r:id="rId7" display="https://podminky.urs.cz/item/CS_URS_2023_01/348401320"/>
    <hyperlink ref="F127" r:id="rId8" display="https://podminky.urs.cz/item/CS_URS_2023_01/348401350"/>
    <hyperlink ref="F129" r:id="rId9" display="https://podminky.urs.cz/item/CS_URS_2023_01/348401360"/>
    <hyperlink ref="F133" r:id="rId10" display="https://podminky.urs.cz/item/CS_URS_2023_01/348401415"/>
    <hyperlink ref="F140" r:id="rId11" display="https://podminky.urs.cz/item/CS_URS_2023_02/966071711"/>
    <hyperlink ref="F142" r:id="rId12" display="https://podminky.urs.cz/item/CS_URS_2023_02/966071822"/>
    <hyperlink ref="F144" r:id="rId13" display="https://podminky.urs.cz/item/CS_URS_2023_02/966071831"/>
    <hyperlink ref="F146" r:id="rId14" display="https://podminky.urs.cz/item/CS_URS_2023_02/966073810"/>
    <hyperlink ref="F149" r:id="rId15" display="https://podminky.urs.cz/item/CS_URS_2023_02/998142251"/>
    <hyperlink ref="F152" r:id="rId16" display="https://podminky.urs.cz/item/CS_URS_2023_02/HZS4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Prohloubení a regenerace starého vrtu L-5, L-6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ROUND((SUM(BE82:BE88)),  2)</f>
        <v>0</v>
      </c>
      <c r="G33" s="39"/>
      <c r="H33" s="39"/>
      <c r="I33" s="149">
        <v>0.21</v>
      </c>
      <c r="J33" s="148">
        <f>ROUND(((SUM(BE82:BE88))*I33),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ROUND((SUM(BF82:BF88)),  2)</f>
        <v>0</v>
      </c>
      <c r="G34" s="39"/>
      <c r="H34" s="39"/>
      <c r="I34" s="149">
        <v>0.15</v>
      </c>
      <c r="J34" s="148">
        <f>ROUND(((SUM(BF82:BF88))*I34),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ROUND((SUM(BG82:BG88)),  2)</f>
        <v>0</v>
      </c>
      <c r="G35" s="39"/>
      <c r="H35" s="39"/>
      <c r="I35" s="149">
        <v>0.21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ROUND((SUM(BH82:BH88)),  2)</f>
        <v>0</v>
      </c>
      <c r="G36" s="39"/>
      <c r="H36" s="39"/>
      <c r="I36" s="149">
        <v>0.15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ROUND((SUM(BI82:BI88)),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Prohloubení a regenerace starého vrtu L-5, L-6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Lipíže</v>
      </c>
      <c r="G52" s="41"/>
      <c r="H52" s="41"/>
      <c r="I52" s="33" t="s">
        <v>23</v>
      </c>
      <c r="J52" s="73" t="str">
        <f>IF(J12="","",J12)</f>
        <v>14. 8. 2023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Dobříš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ENVIREX spol. s 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356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357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358</v>
      </c>
      <c r="E62" s="223"/>
      <c r="F62" s="223"/>
      <c r="G62" s="223"/>
      <c r="H62" s="223"/>
      <c r="I62" s="223"/>
      <c r="J62" s="224">
        <f>J87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Prohloubení a regenerace starého vrtu L-5, L-6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VRN - Vedlejší rozpočtové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Lipíže</v>
      </c>
      <c r="G76" s="41"/>
      <c r="H76" s="41"/>
      <c r="I76" s="33" t="s">
        <v>23</v>
      </c>
      <c r="J76" s="73" t="str">
        <f>IF(J12="","",J12)</f>
        <v>14. 8. 2023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Dobříš</v>
      </c>
      <c r="G78" s="41"/>
      <c r="H78" s="41"/>
      <c r="I78" s="33" t="s">
        <v>31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ENVIREX spol. s 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72"/>
      <c r="B81" s="173"/>
      <c r="C81" s="174" t="s">
        <v>107</v>
      </c>
      <c r="D81" s="175" t="s">
        <v>59</v>
      </c>
      <c r="E81" s="175" t="s">
        <v>55</v>
      </c>
      <c r="F81" s="175" t="s">
        <v>56</v>
      </c>
      <c r="G81" s="175" t="s">
        <v>108</v>
      </c>
      <c r="H81" s="175" t="s">
        <v>109</v>
      </c>
      <c r="I81" s="175" t="s">
        <v>110</v>
      </c>
      <c r="J81" s="175" t="s">
        <v>102</v>
      </c>
      <c r="K81" s="176" t="s">
        <v>111</v>
      </c>
      <c r="L81" s="177"/>
      <c r="M81" s="93" t="s">
        <v>19</v>
      </c>
      <c r="N81" s="94" t="s">
        <v>44</v>
      </c>
      <c r="O81" s="94" t="s">
        <v>112</v>
      </c>
      <c r="P81" s="94" t="s">
        <v>113</v>
      </c>
      <c r="Q81" s="94" t="s">
        <v>114</v>
      </c>
      <c r="R81" s="94" t="s">
        <v>115</v>
      </c>
      <c r="S81" s="94" t="s">
        <v>116</v>
      </c>
      <c r="T81" s="95" t="s">
        <v>117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39"/>
      <c r="B82" s="40"/>
      <c r="C82" s="100" t="s">
        <v>118</v>
      </c>
      <c r="D82" s="41"/>
      <c r="E82" s="41"/>
      <c r="F82" s="41"/>
      <c r="G82" s="41"/>
      <c r="H82" s="41"/>
      <c r="I82" s="41"/>
      <c r="J82" s="178">
        <f>BK82</f>
        <v>0</v>
      </c>
      <c r="K82" s="41"/>
      <c r="L82" s="45"/>
      <c r="M82" s="96"/>
      <c r="N82" s="179"/>
      <c r="O82" s="97"/>
      <c r="P82" s="180">
        <f>P83</f>
        <v>0</v>
      </c>
      <c r="Q82" s="97"/>
      <c r="R82" s="180">
        <f>R83</f>
        <v>0</v>
      </c>
      <c r="S82" s="97"/>
      <c r="T82" s="181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103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73</v>
      </c>
      <c r="E83" s="186" t="s">
        <v>94</v>
      </c>
      <c r="F83" s="186" t="s">
        <v>95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P84+P87</f>
        <v>0</v>
      </c>
      <c r="Q83" s="191"/>
      <c r="R83" s="192">
        <f>R84+R87</f>
        <v>0</v>
      </c>
      <c r="S83" s="191"/>
      <c r="T83" s="193">
        <f>T84+T87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136</v>
      </c>
      <c r="AT83" s="195" t="s">
        <v>73</v>
      </c>
      <c r="AU83" s="195" t="s">
        <v>74</v>
      </c>
      <c r="AY83" s="194" t="s">
        <v>121</v>
      </c>
      <c r="BK83" s="196">
        <f>BK84+BK87</f>
        <v>0</v>
      </c>
    </row>
    <row r="84" s="11" customFormat="1" ht="22.8" customHeight="1">
      <c r="A84" s="11"/>
      <c r="B84" s="183"/>
      <c r="C84" s="184"/>
      <c r="D84" s="185" t="s">
        <v>73</v>
      </c>
      <c r="E84" s="226" t="s">
        <v>359</v>
      </c>
      <c r="F84" s="226" t="s">
        <v>360</v>
      </c>
      <c r="G84" s="184"/>
      <c r="H84" s="184"/>
      <c r="I84" s="187"/>
      <c r="J84" s="227">
        <f>BK84</f>
        <v>0</v>
      </c>
      <c r="K84" s="184"/>
      <c r="L84" s="189"/>
      <c r="M84" s="190"/>
      <c r="N84" s="191"/>
      <c r="O84" s="191"/>
      <c r="P84" s="192">
        <f>SUM(P85:P86)</f>
        <v>0</v>
      </c>
      <c r="Q84" s="191"/>
      <c r="R84" s="192">
        <f>SUM(R85:R86)</f>
        <v>0</v>
      </c>
      <c r="S84" s="191"/>
      <c r="T84" s="193">
        <f>SUM(T85:T86)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136</v>
      </c>
      <c r="AT84" s="195" t="s">
        <v>73</v>
      </c>
      <c r="AU84" s="195" t="s">
        <v>82</v>
      </c>
      <c r="AY84" s="194" t="s">
        <v>121</v>
      </c>
      <c r="BK84" s="196">
        <f>SUM(BK85:BK86)</f>
        <v>0</v>
      </c>
    </row>
    <row r="85" s="2" customFormat="1" ht="16.5" customHeight="1">
      <c r="A85" s="39"/>
      <c r="B85" s="40"/>
      <c r="C85" s="197" t="s">
        <v>82</v>
      </c>
      <c r="D85" s="197" t="s">
        <v>122</v>
      </c>
      <c r="E85" s="198" t="s">
        <v>361</v>
      </c>
      <c r="F85" s="199" t="s">
        <v>362</v>
      </c>
      <c r="G85" s="200" t="s">
        <v>180</v>
      </c>
      <c r="H85" s="201">
        <v>1</v>
      </c>
      <c r="I85" s="202"/>
      <c r="J85" s="203">
        <f>ROUND(I85*H85,2)</f>
        <v>0</v>
      </c>
      <c r="K85" s="199" t="s">
        <v>19</v>
      </c>
      <c r="L85" s="45"/>
      <c r="M85" s="204" t="s">
        <v>19</v>
      </c>
      <c r="N85" s="205" t="s">
        <v>45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126</v>
      </c>
      <c r="AT85" s="208" t="s">
        <v>122</v>
      </c>
      <c r="AU85" s="208" t="s">
        <v>84</v>
      </c>
      <c r="AY85" s="18" t="s">
        <v>121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82</v>
      </c>
      <c r="BK85" s="209">
        <f>ROUND(I85*H85,2)</f>
        <v>0</v>
      </c>
      <c r="BL85" s="18" t="s">
        <v>126</v>
      </c>
      <c r="BM85" s="208" t="s">
        <v>363</v>
      </c>
    </row>
    <row r="86" s="2" customFormat="1" ht="16.5" customHeight="1">
      <c r="A86" s="39"/>
      <c r="B86" s="40"/>
      <c r="C86" s="197" t="s">
        <v>84</v>
      </c>
      <c r="D86" s="197" t="s">
        <v>122</v>
      </c>
      <c r="E86" s="198" t="s">
        <v>364</v>
      </c>
      <c r="F86" s="199" t="s">
        <v>365</v>
      </c>
      <c r="G86" s="200" t="s">
        <v>180</v>
      </c>
      <c r="H86" s="201">
        <v>1</v>
      </c>
      <c r="I86" s="202"/>
      <c r="J86" s="203">
        <f>ROUND(I86*H86,2)</f>
        <v>0</v>
      </c>
      <c r="K86" s="199" t="s">
        <v>19</v>
      </c>
      <c r="L86" s="45"/>
      <c r="M86" s="204" t="s">
        <v>19</v>
      </c>
      <c r="N86" s="205" t="s">
        <v>45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126</v>
      </c>
      <c r="AT86" s="208" t="s">
        <v>122</v>
      </c>
      <c r="AU86" s="208" t="s">
        <v>84</v>
      </c>
      <c r="AY86" s="18" t="s">
        <v>121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82</v>
      </c>
      <c r="BK86" s="209">
        <f>ROUND(I86*H86,2)</f>
        <v>0</v>
      </c>
      <c r="BL86" s="18" t="s">
        <v>126</v>
      </c>
      <c r="BM86" s="208" t="s">
        <v>366</v>
      </c>
    </row>
    <row r="87" s="11" customFormat="1" ht="22.8" customHeight="1">
      <c r="A87" s="11"/>
      <c r="B87" s="183"/>
      <c r="C87" s="184"/>
      <c r="D87" s="185" t="s">
        <v>73</v>
      </c>
      <c r="E87" s="226" t="s">
        <v>367</v>
      </c>
      <c r="F87" s="226" t="s">
        <v>368</v>
      </c>
      <c r="G87" s="184"/>
      <c r="H87" s="184"/>
      <c r="I87" s="187"/>
      <c r="J87" s="227">
        <f>BK87</f>
        <v>0</v>
      </c>
      <c r="K87" s="184"/>
      <c r="L87" s="189"/>
      <c r="M87" s="190"/>
      <c r="N87" s="191"/>
      <c r="O87" s="191"/>
      <c r="P87" s="192">
        <f>P88</f>
        <v>0</v>
      </c>
      <c r="Q87" s="191"/>
      <c r="R87" s="192">
        <f>R88</f>
        <v>0</v>
      </c>
      <c r="S87" s="191"/>
      <c r="T87" s="193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136</v>
      </c>
      <c r="AT87" s="195" t="s">
        <v>73</v>
      </c>
      <c r="AU87" s="195" t="s">
        <v>82</v>
      </c>
      <c r="AY87" s="194" t="s">
        <v>121</v>
      </c>
      <c r="BK87" s="196">
        <f>BK88</f>
        <v>0</v>
      </c>
    </row>
    <row r="88" s="2" customFormat="1" ht="101.25" customHeight="1">
      <c r="A88" s="39"/>
      <c r="B88" s="40"/>
      <c r="C88" s="197" t="s">
        <v>128</v>
      </c>
      <c r="D88" s="197" t="s">
        <v>122</v>
      </c>
      <c r="E88" s="198" t="s">
        <v>369</v>
      </c>
      <c r="F88" s="199" t="s">
        <v>370</v>
      </c>
      <c r="G88" s="200" t="s">
        <v>371</v>
      </c>
      <c r="H88" s="201">
        <v>1</v>
      </c>
      <c r="I88" s="202"/>
      <c r="J88" s="203">
        <f>ROUND(I88*H88,2)</f>
        <v>0</v>
      </c>
      <c r="K88" s="199" t="s">
        <v>19</v>
      </c>
      <c r="L88" s="45"/>
      <c r="M88" s="215" t="s">
        <v>19</v>
      </c>
      <c r="N88" s="216" t="s">
        <v>45</v>
      </c>
      <c r="O88" s="21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126</v>
      </c>
      <c r="AT88" s="208" t="s">
        <v>122</v>
      </c>
      <c r="AU88" s="208" t="s">
        <v>84</v>
      </c>
      <c r="AY88" s="18" t="s">
        <v>121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82</v>
      </c>
      <c r="BK88" s="209">
        <f>ROUND(I88*H88,2)</f>
        <v>0</v>
      </c>
      <c r="BL88" s="18" t="s">
        <v>126</v>
      </c>
      <c r="BM88" s="208" t="s">
        <v>372</v>
      </c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45"/>
      <c r="M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</sheetData>
  <sheetProtection sheet="1" autoFilter="0" formatColumns="0" formatRows="0" objects="1" scenarios="1" spinCount="100000" saltValue="a29/7lepyWdFxnJ5LwvX7+O7AcgiMf1YtX5P6Otj8y05fGqxSuOZfqzK7aV0/VurmSLGkEuUt7xWK8WLNfH8Tg==" hashValue="/OI4jxoPv/qrUH1ZnZpVhvFXUbRUR7tsVH+Yzze0gB/0LAOaxIwI+/5fcmlk+SgaZonv2X2v9qpXWaW4zeTl+g==" algorithmName="SHA-512" password="D692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373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374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375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376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377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378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379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380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381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382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383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81</v>
      </c>
      <c r="F18" s="276" t="s">
        <v>384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385</v>
      </c>
      <c r="F19" s="276" t="s">
        <v>386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387</v>
      </c>
      <c r="F20" s="276" t="s">
        <v>388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389</v>
      </c>
      <c r="F21" s="276" t="s">
        <v>390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391</v>
      </c>
      <c r="F22" s="276" t="s">
        <v>392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393</v>
      </c>
      <c r="F23" s="276" t="s">
        <v>394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395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396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397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398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399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400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401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402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403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107</v>
      </c>
      <c r="F36" s="276"/>
      <c r="G36" s="276" t="s">
        <v>404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405</v>
      </c>
      <c r="F37" s="276"/>
      <c r="G37" s="276" t="s">
        <v>406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55</v>
      </c>
      <c r="F38" s="276"/>
      <c r="G38" s="276" t="s">
        <v>407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56</v>
      </c>
      <c r="F39" s="276"/>
      <c r="G39" s="276" t="s">
        <v>408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108</v>
      </c>
      <c r="F40" s="276"/>
      <c r="G40" s="276" t="s">
        <v>409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109</v>
      </c>
      <c r="F41" s="276"/>
      <c r="G41" s="276" t="s">
        <v>410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411</v>
      </c>
      <c r="F42" s="276"/>
      <c r="G42" s="276" t="s">
        <v>412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413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414</v>
      </c>
      <c r="F44" s="276"/>
      <c r="G44" s="276" t="s">
        <v>415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111</v>
      </c>
      <c r="F45" s="276"/>
      <c r="G45" s="276" t="s">
        <v>416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417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418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419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420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421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422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423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424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425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426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427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428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429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430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431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432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433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434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435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436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437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438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439</v>
      </c>
      <c r="D76" s="294"/>
      <c r="E76" s="294"/>
      <c r="F76" s="294" t="s">
        <v>440</v>
      </c>
      <c r="G76" s="295"/>
      <c r="H76" s="294" t="s">
        <v>56</v>
      </c>
      <c r="I76" s="294" t="s">
        <v>59</v>
      </c>
      <c r="J76" s="294" t="s">
        <v>441</v>
      </c>
      <c r="K76" s="293"/>
    </row>
    <row r="77" s="1" customFormat="1" ht="17.25" customHeight="1">
      <c r="B77" s="291"/>
      <c r="C77" s="296" t="s">
        <v>442</v>
      </c>
      <c r="D77" s="296"/>
      <c r="E77" s="296"/>
      <c r="F77" s="297" t="s">
        <v>443</v>
      </c>
      <c r="G77" s="298"/>
      <c r="H77" s="296"/>
      <c r="I77" s="296"/>
      <c r="J77" s="296" t="s">
        <v>444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55</v>
      </c>
      <c r="D79" s="301"/>
      <c r="E79" s="301"/>
      <c r="F79" s="302" t="s">
        <v>445</v>
      </c>
      <c r="G79" s="303"/>
      <c r="H79" s="279" t="s">
        <v>446</v>
      </c>
      <c r="I79" s="279" t="s">
        <v>447</v>
      </c>
      <c r="J79" s="279">
        <v>20</v>
      </c>
      <c r="K79" s="293"/>
    </row>
    <row r="80" s="1" customFormat="1" ht="15" customHeight="1">
      <c r="B80" s="291"/>
      <c r="C80" s="279" t="s">
        <v>448</v>
      </c>
      <c r="D80" s="279"/>
      <c r="E80" s="279"/>
      <c r="F80" s="302" t="s">
        <v>445</v>
      </c>
      <c r="G80" s="303"/>
      <c r="H80" s="279" t="s">
        <v>449</v>
      </c>
      <c r="I80" s="279" t="s">
        <v>447</v>
      </c>
      <c r="J80" s="279">
        <v>120</v>
      </c>
      <c r="K80" s="293"/>
    </row>
    <row r="81" s="1" customFormat="1" ht="15" customHeight="1">
      <c r="B81" s="304"/>
      <c r="C81" s="279" t="s">
        <v>450</v>
      </c>
      <c r="D81" s="279"/>
      <c r="E81" s="279"/>
      <c r="F81" s="302" t="s">
        <v>451</v>
      </c>
      <c r="G81" s="303"/>
      <c r="H81" s="279" t="s">
        <v>452</v>
      </c>
      <c r="I81" s="279" t="s">
        <v>447</v>
      </c>
      <c r="J81" s="279">
        <v>50</v>
      </c>
      <c r="K81" s="293"/>
    </row>
    <row r="82" s="1" customFormat="1" ht="15" customHeight="1">
      <c r="B82" s="304"/>
      <c r="C82" s="279" t="s">
        <v>453</v>
      </c>
      <c r="D82" s="279"/>
      <c r="E82" s="279"/>
      <c r="F82" s="302" t="s">
        <v>445</v>
      </c>
      <c r="G82" s="303"/>
      <c r="H82" s="279" t="s">
        <v>454</v>
      </c>
      <c r="I82" s="279" t="s">
        <v>455</v>
      </c>
      <c r="J82" s="279"/>
      <c r="K82" s="293"/>
    </row>
    <row r="83" s="1" customFormat="1" ht="15" customHeight="1">
      <c r="B83" s="304"/>
      <c r="C83" s="305" t="s">
        <v>456</v>
      </c>
      <c r="D83" s="305"/>
      <c r="E83" s="305"/>
      <c r="F83" s="306" t="s">
        <v>451</v>
      </c>
      <c r="G83" s="305"/>
      <c r="H83" s="305" t="s">
        <v>457</v>
      </c>
      <c r="I83" s="305" t="s">
        <v>447</v>
      </c>
      <c r="J83" s="305">
        <v>15</v>
      </c>
      <c r="K83" s="293"/>
    </row>
    <row r="84" s="1" customFormat="1" ht="15" customHeight="1">
      <c r="B84" s="304"/>
      <c r="C84" s="305" t="s">
        <v>458</v>
      </c>
      <c r="D84" s="305"/>
      <c r="E84" s="305"/>
      <c r="F84" s="306" t="s">
        <v>451</v>
      </c>
      <c r="G84" s="305"/>
      <c r="H84" s="305" t="s">
        <v>459</v>
      </c>
      <c r="I84" s="305" t="s">
        <v>447</v>
      </c>
      <c r="J84" s="305">
        <v>15</v>
      </c>
      <c r="K84" s="293"/>
    </row>
    <row r="85" s="1" customFormat="1" ht="15" customHeight="1">
      <c r="B85" s="304"/>
      <c r="C85" s="305" t="s">
        <v>460</v>
      </c>
      <c r="D85" s="305"/>
      <c r="E85" s="305"/>
      <c r="F85" s="306" t="s">
        <v>451</v>
      </c>
      <c r="G85" s="305"/>
      <c r="H85" s="305" t="s">
        <v>461</v>
      </c>
      <c r="I85" s="305" t="s">
        <v>447</v>
      </c>
      <c r="J85" s="305">
        <v>20</v>
      </c>
      <c r="K85" s="293"/>
    </row>
    <row r="86" s="1" customFormat="1" ht="15" customHeight="1">
      <c r="B86" s="304"/>
      <c r="C86" s="305" t="s">
        <v>462</v>
      </c>
      <c r="D86" s="305"/>
      <c r="E86" s="305"/>
      <c r="F86" s="306" t="s">
        <v>451</v>
      </c>
      <c r="G86" s="305"/>
      <c r="H86" s="305" t="s">
        <v>463</v>
      </c>
      <c r="I86" s="305" t="s">
        <v>447</v>
      </c>
      <c r="J86" s="305">
        <v>20</v>
      </c>
      <c r="K86" s="293"/>
    </row>
    <row r="87" s="1" customFormat="1" ht="15" customHeight="1">
      <c r="B87" s="304"/>
      <c r="C87" s="279" t="s">
        <v>464</v>
      </c>
      <c r="D87" s="279"/>
      <c r="E87" s="279"/>
      <c r="F87" s="302" t="s">
        <v>451</v>
      </c>
      <c r="G87" s="303"/>
      <c r="H87" s="279" t="s">
        <v>465</v>
      </c>
      <c r="I87" s="279" t="s">
        <v>447</v>
      </c>
      <c r="J87" s="279">
        <v>50</v>
      </c>
      <c r="K87" s="293"/>
    </row>
    <row r="88" s="1" customFormat="1" ht="15" customHeight="1">
      <c r="B88" s="304"/>
      <c r="C88" s="279" t="s">
        <v>466</v>
      </c>
      <c r="D88" s="279"/>
      <c r="E88" s="279"/>
      <c r="F88" s="302" t="s">
        <v>451</v>
      </c>
      <c r="G88" s="303"/>
      <c r="H88" s="279" t="s">
        <v>467</v>
      </c>
      <c r="I88" s="279" t="s">
        <v>447</v>
      </c>
      <c r="J88" s="279">
        <v>20</v>
      </c>
      <c r="K88" s="293"/>
    </row>
    <row r="89" s="1" customFormat="1" ht="15" customHeight="1">
      <c r="B89" s="304"/>
      <c r="C89" s="279" t="s">
        <v>468</v>
      </c>
      <c r="D89" s="279"/>
      <c r="E89" s="279"/>
      <c r="F89" s="302" t="s">
        <v>451</v>
      </c>
      <c r="G89" s="303"/>
      <c r="H89" s="279" t="s">
        <v>469</v>
      </c>
      <c r="I89" s="279" t="s">
        <v>447</v>
      </c>
      <c r="J89" s="279">
        <v>20</v>
      </c>
      <c r="K89" s="293"/>
    </row>
    <row r="90" s="1" customFormat="1" ht="15" customHeight="1">
      <c r="B90" s="304"/>
      <c r="C90" s="279" t="s">
        <v>470</v>
      </c>
      <c r="D90" s="279"/>
      <c r="E90" s="279"/>
      <c r="F90" s="302" t="s">
        <v>451</v>
      </c>
      <c r="G90" s="303"/>
      <c r="H90" s="279" t="s">
        <v>471</v>
      </c>
      <c r="I90" s="279" t="s">
        <v>447</v>
      </c>
      <c r="J90" s="279">
        <v>50</v>
      </c>
      <c r="K90" s="293"/>
    </row>
    <row r="91" s="1" customFormat="1" ht="15" customHeight="1">
      <c r="B91" s="304"/>
      <c r="C91" s="279" t="s">
        <v>472</v>
      </c>
      <c r="D91" s="279"/>
      <c r="E91" s="279"/>
      <c r="F91" s="302" t="s">
        <v>451</v>
      </c>
      <c r="G91" s="303"/>
      <c r="H91" s="279" t="s">
        <v>472</v>
      </c>
      <c r="I91" s="279" t="s">
        <v>447</v>
      </c>
      <c r="J91" s="279">
        <v>50</v>
      </c>
      <c r="K91" s="293"/>
    </row>
    <row r="92" s="1" customFormat="1" ht="15" customHeight="1">
      <c r="B92" s="304"/>
      <c r="C92" s="279" t="s">
        <v>473</v>
      </c>
      <c r="D92" s="279"/>
      <c r="E92" s="279"/>
      <c r="F92" s="302" t="s">
        <v>451</v>
      </c>
      <c r="G92" s="303"/>
      <c r="H92" s="279" t="s">
        <v>474</v>
      </c>
      <c r="I92" s="279" t="s">
        <v>447</v>
      </c>
      <c r="J92" s="279">
        <v>255</v>
      </c>
      <c r="K92" s="293"/>
    </row>
    <row r="93" s="1" customFormat="1" ht="15" customHeight="1">
      <c r="B93" s="304"/>
      <c r="C93" s="279" t="s">
        <v>475</v>
      </c>
      <c r="D93" s="279"/>
      <c r="E93" s="279"/>
      <c r="F93" s="302" t="s">
        <v>445</v>
      </c>
      <c r="G93" s="303"/>
      <c r="H93" s="279" t="s">
        <v>476</v>
      </c>
      <c r="I93" s="279" t="s">
        <v>477</v>
      </c>
      <c r="J93" s="279"/>
      <c r="K93" s="293"/>
    </row>
    <row r="94" s="1" customFormat="1" ht="15" customHeight="1">
      <c r="B94" s="304"/>
      <c r="C94" s="279" t="s">
        <v>478</v>
      </c>
      <c r="D94" s="279"/>
      <c r="E94" s="279"/>
      <c r="F94" s="302" t="s">
        <v>445</v>
      </c>
      <c r="G94" s="303"/>
      <c r="H94" s="279" t="s">
        <v>479</v>
      </c>
      <c r="I94" s="279" t="s">
        <v>480</v>
      </c>
      <c r="J94" s="279"/>
      <c r="K94" s="293"/>
    </row>
    <row r="95" s="1" customFormat="1" ht="15" customHeight="1">
      <c r="B95" s="304"/>
      <c r="C95" s="279" t="s">
        <v>481</v>
      </c>
      <c r="D95" s="279"/>
      <c r="E95" s="279"/>
      <c r="F95" s="302" t="s">
        <v>445</v>
      </c>
      <c r="G95" s="303"/>
      <c r="H95" s="279" t="s">
        <v>481</v>
      </c>
      <c r="I95" s="279" t="s">
        <v>480</v>
      </c>
      <c r="J95" s="279"/>
      <c r="K95" s="293"/>
    </row>
    <row r="96" s="1" customFormat="1" ht="15" customHeight="1">
      <c r="B96" s="304"/>
      <c r="C96" s="279" t="s">
        <v>40</v>
      </c>
      <c r="D96" s="279"/>
      <c r="E96" s="279"/>
      <c r="F96" s="302" t="s">
        <v>445</v>
      </c>
      <c r="G96" s="303"/>
      <c r="H96" s="279" t="s">
        <v>482</v>
      </c>
      <c r="I96" s="279" t="s">
        <v>480</v>
      </c>
      <c r="J96" s="279"/>
      <c r="K96" s="293"/>
    </row>
    <row r="97" s="1" customFormat="1" ht="15" customHeight="1">
      <c r="B97" s="304"/>
      <c r="C97" s="279" t="s">
        <v>50</v>
      </c>
      <c r="D97" s="279"/>
      <c r="E97" s="279"/>
      <c r="F97" s="302" t="s">
        <v>445</v>
      </c>
      <c r="G97" s="303"/>
      <c r="H97" s="279" t="s">
        <v>483</v>
      </c>
      <c r="I97" s="279" t="s">
        <v>480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484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439</v>
      </c>
      <c r="D103" s="294"/>
      <c r="E103" s="294"/>
      <c r="F103" s="294" t="s">
        <v>440</v>
      </c>
      <c r="G103" s="295"/>
      <c r="H103" s="294" t="s">
        <v>56</v>
      </c>
      <c r="I103" s="294" t="s">
        <v>59</v>
      </c>
      <c r="J103" s="294" t="s">
        <v>441</v>
      </c>
      <c r="K103" s="293"/>
    </row>
    <row r="104" s="1" customFormat="1" ht="17.25" customHeight="1">
      <c r="B104" s="291"/>
      <c r="C104" s="296" t="s">
        <v>442</v>
      </c>
      <c r="D104" s="296"/>
      <c r="E104" s="296"/>
      <c r="F104" s="297" t="s">
        <v>443</v>
      </c>
      <c r="G104" s="298"/>
      <c r="H104" s="296"/>
      <c r="I104" s="296"/>
      <c r="J104" s="296" t="s">
        <v>444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55</v>
      </c>
      <c r="D106" s="301"/>
      <c r="E106" s="301"/>
      <c r="F106" s="302" t="s">
        <v>445</v>
      </c>
      <c r="G106" s="279"/>
      <c r="H106" s="279" t="s">
        <v>485</v>
      </c>
      <c r="I106" s="279" t="s">
        <v>447</v>
      </c>
      <c r="J106" s="279">
        <v>20</v>
      </c>
      <c r="K106" s="293"/>
    </row>
    <row r="107" s="1" customFormat="1" ht="15" customHeight="1">
      <c r="B107" s="291"/>
      <c r="C107" s="279" t="s">
        <v>448</v>
      </c>
      <c r="D107" s="279"/>
      <c r="E107" s="279"/>
      <c r="F107" s="302" t="s">
        <v>445</v>
      </c>
      <c r="G107" s="279"/>
      <c r="H107" s="279" t="s">
        <v>485</v>
      </c>
      <c r="I107" s="279" t="s">
        <v>447</v>
      </c>
      <c r="J107" s="279">
        <v>120</v>
      </c>
      <c r="K107" s="293"/>
    </row>
    <row r="108" s="1" customFormat="1" ht="15" customHeight="1">
      <c r="B108" s="304"/>
      <c r="C108" s="279" t="s">
        <v>450</v>
      </c>
      <c r="D108" s="279"/>
      <c r="E108" s="279"/>
      <c r="F108" s="302" t="s">
        <v>451</v>
      </c>
      <c r="G108" s="279"/>
      <c r="H108" s="279" t="s">
        <v>485</v>
      </c>
      <c r="I108" s="279" t="s">
        <v>447</v>
      </c>
      <c r="J108" s="279">
        <v>50</v>
      </c>
      <c r="K108" s="293"/>
    </row>
    <row r="109" s="1" customFormat="1" ht="15" customHeight="1">
      <c r="B109" s="304"/>
      <c r="C109" s="279" t="s">
        <v>453</v>
      </c>
      <c r="D109" s="279"/>
      <c r="E109" s="279"/>
      <c r="F109" s="302" t="s">
        <v>445</v>
      </c>
      <c r="G109" s="279"/>
      <c r="H109" s="279" t="s">
        <v>485</v>
      </c>
      <c r="I109" s="279" t="s">
        <v>455</v>
      </c>
      <c r="J109" s="279"/>
      <c r="K109" s="293"/>
    </row>
    <row r="110" s="1" customFormat="1" ht="15" customHeight="1">
      <c r="B110" s="304"/>
      <c r="C110" s="279" t="s">
        <v>464</v>
      </c>
      <c r="D110" s="279"/>
      <c r="E110" s="279"/>
      <c r="F110" s="302" t="s">
        <v>451</v>
      </c>
      <c r="G110" s="279"/>
      <c r="H110" s="279" t="s">
        <v>485</v>
      </c>
      <c r="I110" s="279" t="s">
        <v>447</v>
      </c>
      <c r="J110" s="279">
        <v>50</v>
      </c>
      <c r="K110" s="293"/>
    </row>
    <row r="111" s="1" customFormat="1" ht="15" customHeight="1">
      <c r="B111" s="304"/>
      <c r="C111" s="279" t="s">
        <v>472</v>
      </c>
      <c r="D111" s="279"/>
      <c r="E111" s="279"/>
      <c r="F111" s="302" t="s">
        <v>451</v>
      </c>
      <c r="G111" s="279"/>
      <c r="H111" s="279" t="s">
        <v>485</v>
      </c>
      <c r="I111" s="279" t="s">
        <v>447</v>
      </c>
      <c r="J111" s="279">
        <v>50</v>
      </c>
      <c r="K111" s="293"/>
    </row>
    <row r="112" s="1" customFormat="1" ht="15" customHeight="1">
      <c r="B112" s="304"/>
      <c r="C112" s="279" t="s">
        <v>470</v>
      </c>
      <c r="D112" s="279"/>
      <c r="E112" s="279"/>
      <c r="F112" s="302" t="s">
        <v>451</v>
      </c>
      <c r="G112" s="279"/>
      <c r="H112" s="279" t="s">
        <v>485</v>
      </c>
      <c r="I112" s="279" t="s">
        <v>447</v>
      </c>
      <c r="J112" s="279">
        <v>50</v>
      </c>
      <c r="K112" s="293"/>
    </row>
    <row r="113" s="1" customFormat="1" ht="15" customHeight="1">
      <c r="B113" s="304"/>
      <c r="C113" s="279" t="s">
        <v>55</v>
      </c>
      <c r="D113" s="279"/>
      <c r="E113" s="279"/>
      <c r="F113" s="302" t="s">
        <v>445</v>
      </c>
      <c r="G113" s="279"/>
      <c r="H113" s="279" t="s">
        <v>486</v>
      </c>
      <c r="I113" s="279" t="s">
        <v>447</v>
      </c>
      <c r="J113" s="279">
        <v>20</v>
      </c>
      <c r="K113" s="293"/>
    </row>
    <row r="114" s="1" customFormat="1" ht="15" customHeight="1">
      <c r="B114" s="304"/>
      <c r="C114" s="279" t="s">
        <v>487</v>
      </c>
      <c r="D114" s="279"/>
      <c r="E114" s="279"/>
      <c r="F114" s="302" t="s">
        <v>445</v>
      </c>
      <c r="G114" s="279"/>
      <c r="H114" s="279" t="s">
        <v>488</v>
      </c>
      <c r="I114" s="279" t="s">
        <v>447</v>
      </c>
      <c r="J114" s="279">
        <v>120</v>
      </c>
      <c r="K114" s="293"/>
    </row>
    <row r="115" s="1" customFormat="1" ht="15" customHeight="1">
      <c r="B115" s="304"/>
      <c r="C115" s="279" t="s">
        <v>40</v>
      </c>
      <c r="D115" s="279"/>
      <c r="E115" s="279"/>
      <c r="F115" s="302" t="s">
        <v>445</v>
      </c>
      <c r="G115" s="279"/>
      <c r="H115" s="279" t="s">
        <v>489</v>
      </c>
      <c r="I115" s="279" t="s">
        <v>480</v>
      </c>
      <c r="J115" s="279"/>
      <c r="K115" s="293"/>
    </row>
    <row r="116" s="1" customFormat="1" ht="15" customHeight="1">
      <c r="B116" s="304"/>
      <c r="C116" s="279" t="s">
        <v>50</v>
      </c>
      <c r="D116" s="279"/>
      <c r="E116" s="279"/>
      <c r="F116" s="302" t="s">
        <v>445</v>
      </c>
      <c r="G116" s="279"/>
      <c r="H116" s="279" t="s">
        <v>490</v>
      </c>
      <c r="I116" s="279" t="s">
        <v>480</v>
      </c>
      <c r="J116" s="279"/>
      <c r="K116" s="293"/>
    </row>
    <row r="117" s="1" customFormat="1" ht="15" customHeight="1">
      <c r="B117" s="304"/>
      <c r="C117" s="279" t="s">
        <v>59</v>
      </c>
      <c r="D117" s="279"/>
      <c r="E117" s="279"/>
      <c r="F117" s="302" t="s">
        <v>445</v>
      </c>
      <c r="G117" s="279"/>
      <c r="H117" s="279" t="s">
        <v>491</v>
      </c>
      <c r="I117" s="279" t="s">
        <v>492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493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439</v>
      </c>
      <c r="D123" s="294"/>
      <c r="E123" s="294"/>
      <c r="F123" s="294" t="s">
        <v>440</v>
      </c>
      <c r="G123" s="295"/>
      <c r="H123" s="294" t="s">
        <v>56</v>
      </c>
      <c r="I123" s="294" t="s">
        <v>59</v>
      </c>
      <c r="J123" s="294" t="s">
        <v>441</v>
      </c>
      <c r="K123" s="323"/>
    </row>
    <row r="124" s="1" customFormat="1" ht="17.25" customHeight="1">
      <c r="B124" s="322"/>
      <c r="C124" s="296" t="s">
        <v>442</v>
      </c>
      <c r="D124" s="296"/>
      <c r="E124" s="296"/>
      <c r="F124" s="297" t="s">
        <v>443</v>
      </c>
      <c r="G124" s="298"/>
      <c r="H124" s="296"/>
      <c r="I124" s="296"/>
      <c r="J124" s="296" t="s">
        <v>444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448</v>
      </c>
      <c r="D126" s="301"/>
      <c r="E126" s="301"/>
      <c r="F126" s="302" t="s">
        <v>445</v>
      </c>
      <c r="G126" s="279"/>
      <c r="H126" s="279" t="s">
        <v>485</v>
      </c>
      <c r="I126" s="279" t="s">
        <v>447</v>
      </c>
      <c r="J126" s="279">
        <v>120</v>
      </c>
      <c r="K126" s="327"/>
    </row>
    <row r="127" s="1" customFormat="1" ht="15" customHeight="1">
      <c r="B127" s="324"/>
      <c r="C127" s="279" t="s">
        <v>494</v>
      </c>
      <c r="D127" s="279"/>
      <c r="E127" s="279"/>
      <c r="F127" s="302" t="s">
        <v>445</v>
      </c>
      <c r="G127" s="279"/>
      <c r="H127" s="279" t="s">
        <v>495</v>
      </c>
      <c r="I127" s="279" t="s">
        <v>447</v>
      </c>
      <c r="J127" s="279" t="s">
        <v>496</v>
      </c>
      <c r="K127" s="327"/>
    </row>
    <row r="128" s="1" customFormat="1" ht="15" customHeight="1">
      <c r="B128" s="324"/>
      <c r="C128" s="279" t="s">
        <v>393</v>
      </c>
      <c r="D128" s="279"/>
      <c r="E128" s="279"/>
      <c r="F128" s="302" t="s">
        <v>445</v>
      </c>
      <c r="G128" s="279"/>
      <c r="H128" s="279" t="s">
        <v>497</v>
      </c>
      <c r="I128" s="279" t="s">
        <v>447</v>
      </c>
      <c r="J128" s="279" t="s">
        <v>496</v>
      </c>
      <c r="K128" s="327"/>
    </row>
    <row r="129" s="1" customFormat="1" ht="15" customHeight="1">
      <c r="B129" s="324"/>
      <c r="C129" s="279" t="s">
        <v>456</v>
      </c>
      <c r="D129" s="279"/>
      <c r="E129" s="279"/>
      <c r="F129" s="302" t="s">
        <v>451</v>
      </c>
      <c r="G129" s="279"/>
      <c r="H129" s="279" t="s">
        <v>457</v>
      </c>
      <c r="I129" s="279" t="s">
        <v>447</v>
      </c>
      <c r="J129" s="279">
        <v>15</v>
      </c>
      <c r="K129" s="327"/>
    </row>
    <row r="130" s="1" customFormat="1" ht="15" customHeight="1">
      <c r="B130" s="324"/>
      <c r="C130" s="305" t="s">
        <v>458</v>
      </c>
      <c r="D130" s="305"/>
      <c r="E130" s="305"/>
      <c r="F130" s="306" t="s">
        <v>451</v>
      </c>
      <c r="G130" s="305"/>
      <c r="H130" s="305" t="s">
        <v>459</v>
      </c>
      <c r="I130" s="305" t="s">
        <v>447</v>
      </c>
      <c r="J130" s="305">
        <v>15</v>
      </c>
      <c r="K130" s="327"/>
    </row>
    <row r="131" s="1" customFormat="1" ht="15" customHeight="1">
      <c r="B131" s="324"/>
      <c r="C131" s="305" t="s">
        <v>460</v>
      </c>
      <c r="D131" s="305"/>
      <c r="E131" s="305"/>
      <c r="F131" s="306" t="s">
        <v>451</v>
      </c>
      <c r="G131" s="305"/>
      <c r="H131" s="305" t="s">
        <v>461</v>
      </c>
      <c r="I131" s="305" t="s">
        <v>447</v>
      </c>
      <c r="J131" s="305">
        <v>20</v>
      </c>
      <c r="K131" s="327"/>
    </row>
    <row r="132" s="1" customFormat="1" ht="15" customHeight="1">
      <c r="B132" s="324"/>
      <c r="C132" s="305" t="s">
        <v>462</v>
      </c>
      <c r="D132" s="305"/>
      <c r="E132" s="305"/>
      <c r="F132" s="306" t="s">
        <v>451</v>
      </c>
      <c r="G132" s="305"/>
      <c r="H132" s="305" t="s">
        <v>463</v>
      </c>
      <c r="I132" s="305" t="s">
        <v>447</v>
      </c>
      <c r="J132" s="305">
        <v>20</v>
      </c>
      <c r="K132" s="327"/>
    </row>
    <row r="133" s="1" customFormat="1" ht="15" customHeight="1">
      <c r="B133" s="324"/>
      <c r="C133" s="279" t="s">
        <v>450</v>
      </c>
      <c r="D133" s="279"/>
      <c r="E133" s="279"/>
      <c r="F133" s="302" t="s">
        <v>451</v>
      </c>
      <c r="G133" s="279"/>
      <c r="H133" s="279" t="s">
        <v>485</v>
      </c>
      <c r="I133" s="279" t="s">
        <v>447</v>
      </c>
      <c r="J133" s="279">
        <v>50</v>
      </c>
      <c r="K133" s="327"/>
    </row>
    <row r="134" s="1" customFormat="1" ht="15" customHeight="1">
      <c r="B134" s="324"/>
      <c r="C134" s="279" t="s">
        <v>464</v>
      </c>
      <c r="D134" s="279"/>
      <c r="E134" s="279"/>
      <c r="F134" s="302" t="s">
        <v>451</v>
      </c>
      <c r="G134" s="279"/>
      <c r="H134" s="279" t="s">
        <v>485</v>
      </c>
      <c r="I134" s="279" t="s">
        <v>447</v>
      </c>
      <c r="J134" s="279">
        <v>50</v>
      </c>
      <c r="K134" s="327"/>
    </row>
    <row r="135" s="1" customFormat="1" ht="15" customHeight="1">
      <c r="B135" s="324"/>
      <c r="C135" s="279" t="s">
        <v>470</v>
      </c>
      <c r="D135" s="279"/>
      <c r="E135" s="279"/>
      <c r="F135" s="302" t="s">
        <v>451</v>
      </c>
      <c r="G135" s="279"/>
      <c r="H135" s="279" t="s">
        <v>485</v>
      </c>
      <c r="I135" s="279" t="s">
        <v>447</v>
      </c>
      <c r="J135" s="279">
        <v>50</v>
      </c>
      <c r="K135" s="327"/>
    </row>
    <row r="136" s="1" customFormat="1" ht="15" customHeight="1">
      <c r="B136" s="324"/>
      <c r="C136" s="279" t="s">
        <v>472</v>
      </c>
      <c r="D136" s="279"/>
      <c r="E136" s="279"/>
      <c r="F136" s="302" t="s">
        <v>451</v>
      </c>
      <c r="G136" s="279"/>
      <c r="H136" s="279" t="s">
        <v>485</v>
      </c>
      <c r="I136" s="279" t="s">
        <v>447</v>
      </c>
      <c r="J136" s="279">
        <v>50</v>
      </c>
      <c r="K136" s="327"/>
    </row>
    <row r="137" s="1" customFormat="1" ht="15" customHeight="1">
      <c r="B137" s="324"/>
      <c r="C137" s="279" t="s">
        <v>473</v>
      </c>
      <c r="D137" s="279"/>
      <c r="E137" s="279"/>
      <c r="F137" s="302" t="s">
        <v>451</v>
      </c>
      <c r="G137" s="279"/>
      <c r="H137" s="279" t="s">
        <v>498</v>
      </c>
      <c r="I137" s="279" t="s">
        <v>447</v>
      </c>
      <c r="J137" s="279">
        <v>255</v>
      </c>
      <c r="K137" s="327"/>
    </row>
    <row r="138" s="1" customFormat="1" ht="15" customHeight="1">
      <c r="B138" s="324"/>
      <c r="C138" s="279" t="s">
        <v>475</v>
      </c>
      <c r="D138" s="279"/>
      <c r="E138" s="279"/>
      <c r="F138" s="302" t="s">
        <v>445</v>
      </c>
      <c r="G138" s="279"/>
      <c r="H138" s="279" t="s">
        <v>499</v>
      </c>
      <c r="I138" s="279" t="s">
        <v>477</v>
      </c>
      <c r="J138" s="279"/>
      <c r="K138" s="327"/>
    </row>
    <row r="139" s="1" customFormat="1" ht="15" customHeight="1">
      <c r="B139" s="324"/>
      <c r="C139" s="279" t="s">
        <v>478</v>
      </c>
      <c r="D139" s="279"/>
      <c r="E139" s="279"/>
      <c r="F139" s="302" t="s">
        <v>445</v>
      </c>
      <c r="G139" s="279"/>
      <c r="H139" s="279" t="s">
        <v>500</v>
      </c>
      <c r="I139" s="279" t="s">
        <v>480</v>
      </c>
      <c r="J139" s="279"/>
      <c r="K139" s="327"/>
    </row>
    <row r="140" s="1" customFormat="1" ht="15" customHeight="1">
      <c r="B140" s="324"/>
      <c r="C140" s="279" t="s">
        <v>481</v>
      </c>
      <c r="D140" s="279"/>
      <c r="E140" s="279"/>
      <c r="F140" s="302" t="s">
        <v>445</v>
      </c>
      <c r="G140" s="279"/>
      <c r="H140" s="279" t="s">
        <v>481</v>
      </c>
      <c r="I140" s="279" t="s">
        <v>480</v>
      </c>
      <c r="J140" s="279"/>
      <c r="K140" s="327"/>
    </row>
    <row r="141" s="1" customFormat="1" ht="15" customHeight="1">
      <c r="B141" s="324"/>
      <c r="C141" s="279" t="s">
        <v>40</v>
      </c>
      <c r="D141" s="279"/>
      <c r="E141" s="279"/>
      <c r="F141" s="302" t="s">
        <v>445</v>
      </c>
      <c r="G141" s="279"/>
      <c r="H141" s="279" t="s">
        <v>501</v>
      </c>
      <c r="I141" s="279" t="s">
        <v>480</v>
      </c>
      <c r="J141" s="279"/>
      <c r="K141" s="327"/>
    </row>
    <row r="142" s="1" customFormat="1" ht="15" customHeight="1">
      <c r="B142" s="324"/>
      <c r="C142" s="279" t="s">
        <v>502</v>
      </c>
      <c r="D142" s="279"/>
      <c r="E142" s="279"/>
      <c r="F142" s="302" t="s">
        <v>445</v>
      </c>
      <c r="G142" s="279"/>
      <c r="H142" s="279" t="s">
        <v>503</v>
      </c>
      <c r="I142" s="279" t="s">
        <v>480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504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439</v>
      </c>
      <c r="D148" s="294"/>
      <c r="E148" s="294"/>
      <c r="F148" s="294" t="s">
        <v>440</v>
      </c>
      <c r="G148" s="295"/>
      <c r="H148" s="294" t="s">
        <v>56</v>
      </c>
      <c r="I148" s="294" t="s">
        <v>59</v>
      </c>
      <c r="J148" s="294" t="s">
        <v>441</v>
      </c>
      <c r="K148" s="293"/>
    </row>
    <row r="149" s="1" customFormat="1" ht="17.25" customHeight="1">
      <c r="B149" s="291"/>
      <c r="C149" s="296" t="s">
        <v>442</v>
      </c>
      <c r="D149" s="296"/>
      <c r="E149" s="296"/>
      <c r="F149" s="297" t="s">
        <v>443</v>
      </c>
      <c r="G149" s="298"/>
      <c r="H149" s="296"/>
      <c r="I149" s="296"/>
      <c r="J149" s="296" t="s">
        <v>444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448</v>
      </c>
      <c r="D151" s="279"/>
      <c r="E151" s="279"/>
      <c r="F151" s="332" t="s">
        <v>445</v>
      </c>
      <c r="G151" s="279"/>
      <c r="H151" s="331" t="s">
        <v>485</v>
      </c>
      <c r="I151" s="331" t="s">
        <v>447</v>
      </c>
      <c r="J151" s="331">
        <v>120</v>
      </c>
      <c r="K151" s="327"/>
    </row>
    <row r="152" s="1" customFormat="1" ht="15" customHeight="1">
      <c r="B152" s="304"/>
      <c r="C152" s="331" t="s">
        <v>494</v>
      </c>
      <c r="D152" s="279"/>
      <c r="E152" s="279"/>
      <c r="F152" s="332" t="s">
        <v>445</v>
      </c>
      <c r="G152" s="279"/>
      <c r="H152" s="331" t="s">
        <v>505</v>
      </c>
      <c r="I152" s="331" t="s">
        <v>447</v>
      </c>
      <c r="J152" s="331" t="s">
        <v>496</v>
      </c>
      <c r="K152" s="327"/>
    </row>
    <row r="153" s="1" customFormat="1" ht="15" customHeight="1">
      <c r="B153" s="304"/>
      <c r="C153" s="331" t="s">
        <v>393</v>
      </c>
      <c r="D153" s="279"/>
      <c r="E153" s="279"/>
      <c r="F153" s="332" t="s">
        <v>445</v>
      </c>
      <c r="G153" s="279"/>
      <c r="H153" s="331" t="s">
        <v>506</v>
      </c>
      <c r="I153" s="331" t="s">
        <v>447</v>
      </c>
      <c r="J153" s="331" t="s">
        <v>496</v>
      </c>
      <c r="K153" s="327"/>
    </row>
    <row r="154" s="1" customFormat="1" ht="15" customHeight="1">
      <c r="B154" s="304"/>
      <c r="C154" s="331" t="s">
        <v>450</v>
      </c>
      <c r="D154" s="279"/>
      <c r="E154" s="279"/>
      <c r="F154" s="332" t="s">
        <v>451</v>
      </c>
      <c r="G154" s="279"/>
      <c r="H154" s="331" t="s">
        <v>485</v>
      </c>
      <c r="I154" s="331" t="s">
        <v>447</v>
      </c>
      <c r="J154" s="331">
        <v>50</v>
      </c>
      <c r="K154" s="327"/>
    </row>
    <row r="155" s="1" customFormat="1" ht="15" customHeight="1">
      <c r="B155" s="304"/>
      <c r="C155" s="331" t="s">
        <v>453</v>
      </c>
      <c r="D155" s="279"/>
      <c r="E155" s="279"/>
      <c r="F155" s="332" t="s">
        <v>445</v>
      </c>
      <c r="G155" s="279"/>
      <c r="H155" s="331" t="s">
        <v>485</v>
      </c>
      <c r="I155" s="331" t="s">
        <v>455</v>
      </c>
      <c r="J155" s="331"/>
      <c r="K155" s="327"/>
    </row>
    <row r="156" s="1" customFormat="1" ht="15" customHeight="1">
      <c r="B156" s="304"/>
      <c r="C156" s="331" t="s">
        <v>464</v>
      </c>
      <c r="D156" s="279"/>
      <c r="E156" s="279"/>
      <c r="F156" s="332" t="s">
        <v>451</v>
      </c>
      <c r="G156" s="279"/>
      <c r="H156" s="331" t="s">
        <v>485</v>
      </c>
      <c r="I156" s="331" t="s">
        <v>447</v>
      </c>
      <c r="J156" s="331">
        <v>50</v>
      </c>
      <c r="K156" s="327"/>
    </row>
    <row r="157" s="1" customFormat="1" ht="15" customHeight="1">
      <c r="B157" s="304"/>
      <c r="C157" s="331" t="s">
        <v>472</v>
      </c>
      <c r="D157" s="279"/>
      <c r="E157" s="279"/>
      <c r="F157" s="332" t="s">
        <v>451</v>
      </c>
      <c r="G157" s="279"/>
      <c r="H157" s="331" t="s">
        <v>485</v>
      </c>
      <c r="I157" s="331" t="s">
        <v>447</v>
      </c>
      <c r="J157" s="331">
        <v>50</v>
      </c>
      <c r="K157" s="327"/>
    </row>
    <row r="158" s="1" customFormat="1" ht="15" customHeight="1">
      <c r="B158" s="304"/>
      <c r="C158" s="331" t="s">
        <v>470</v>
      </c>
      <c r="D158" s="279"/>
      <c r="E158" s="279"/>
      <c r="F158" s="332" t="s">
        <v>451</v>
      </c>
      <c r="G158" s="279"/>
      <c r="H158" s="331" t="s">
        <v>485</v>
      </c>
      <c r="I158" s="331" t="s">
        <v>447</v>
      </c>
      <c r="J158" s="331">
        <v>50</v>
      </c>
      <c r="K158" s="327"/>
    </row>
    <row r="159" s="1" customFormat="1" ht="15" customHeight="1">
      <c r="B159" s="304"/>
      <c r="C159" s="331" t="s">
        <v>101</v>
      </c>
      <c r="D159" s="279"/>
      <c r="E159" s="279"/>
      <c r="F159" s="332" t="s">
        <v>445</v>
      </c>
      <c r="G159" s="279"/>
      <c r="H159" s="331" t="s">
        <v>507</v>
      </c>
      <c r="I159" s="331" t="s">
        <v>447</v>
      </c>
      <c r="J159" s="331" t="s">
        <v>508</v>
      </c>
      <c r="K159" s="327"/>
    </row>
    <row r="160" s="1" customFormat="1" ht="15" customHeight="1">
      <c r="B160" s="304"/>
      <c r="C160" s="331" t="s">
        <v>509</v>
      </c>
      <c r="D160" s="279"/>
      <c r="E160" s="279"/>
      <c r="F160" s="332" t="s">
        <v>445</v>
      </c>
      <c r="G160" s="279"/>
      <c r="H160" s="331" t="s">
        <v>510</v>
      </c>
      <c r="I160" s="331" t="s">
        <v>480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511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439</v>
      </c>
      <c r="D166" s="294"/>
      <c r="E166" s="294"/>
      <c r="F166" s="294" t="s">
        <v>440</v>
      </c>
      <c r="G166" s="336"/>
      <c r="H166" s="337" t="s">
        <v>56</v>
      </c>
      <c r="I166" s="337" t="s">
        <v>59</v>
      </c>
      <c r="J166" s="294" t="s">
        <v>441</v>
      </c>
      <c r="K166" s="271"/>
    </row>
    <row r="167" s="1" customFormat="1" ht="17.25" customHeight="1">
      <c r="B167" s="272"/>
      <c r="C167" s="296" t="s">
        <v>442</v>
      </c>
      <c r="D167" s="296"/>
      <c r="E167" s="296"/>
      <c r="F167" s="297" t="s">
        <v>443</v>
      </c>
      <c r="G167" s="338"/>
      <c r="H167" s="339"/>
      <c r="I167" s="339"/>
      <c r="J167" s="296" t="s">
        <v>444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448</v>
      </c>
      <c r="D169" s="279"/>
      <c r="E169" s="279"/>
      <c r="F169" s="302" t="s">
        <v>445</v>
      </c>
      <c r="G169" s="279"/>
      <c r="H169" s="279" t="s">
        <v>485</v>
      </c>
      <c r="I169" s="279" t="s">
        <v>447</v>
      </c>
      <c r="J169" s="279">
        <v>120</v>
      </c>
      <c r="K169" s="327"/>
    </row>
    <row r="170" s="1" customFormat="1" ht="15" customHeight="1">
      <c r="B170" s="304"/>
      <c r="C170" s="279" t="s">
        <v>494</v>
      </c>
      <c r="D170" s="279"/>
      <c r="E170" s="279"/>
      <c r="F170" s="302" t="s">
        <v>445</v>
      </c>
      <c r="G170" s="279"/>
      <c r="H170" s="279" t="s">
        <v>495</v>
      </c>
      <c r="I170" s="279" t="s">
        <v>447</v>
      </c>
      <c r="J170" s="279" t="s">
        <v>496</v>
      </c>
      <c r="K170" s="327"/>
    </row>
    <row r="171" s="1" customFormat="1" ht="15" customHeight="1">
      <c r="B171" s="304"/>
      <c r="C171" s="279" t="s">
        <v>393</v>
      </c>
      <c r="D171" s="279"/>
      <c r="E171" s="279"/>
      <c r="F171" s="302" t="s">
        <v>445</v>
      </c>
      <c r="G171" s="279"/>
      <c r="H171" s="279" t="s">
        <v>512</v>
      </c>
      <c r="I171" s="279" t="s">
        <v>447</v>
      </c>
      <c r="J171" s="279" t="s">
        <v>496</v>
      </c>
      <c r="K171" s="327"/>
    </row>
    <row r="172" s="1" customFormat="1" ht="15" customHeight="1">
      <c r="B172" s="304"/>
      <c r="C172" s="279" t="s">
        <v>450</v>
      </c>
      <c r="D172" s="279"/>
      <c r="E172" s="279"/>
      <c r="F172" s="302" t="s">
        <v>451</v>
      </c>
      <c r="G172" s="279"/>
      <c r="H172" s="279" t="s">
        <v>512</v>
      </c>
      <c r="I172" s="279" t="s">
        <v>447</v>
      </c>
      <c r="J172" s="279">
        <v>50</v>
      </c>
      <c r="K172" s="327"/>
    </row>
    <row r="173" s="1" customFormat="1" ht="15" customHeight="1">
      <c r="B173" s="304"/>
      <c r="C173" s="279" t="s">
        <v>453</v>
      </c>
      <c r="D173" s="279"/>
      <c r="E173" s="279"/>
      <c r="F173" s="302" t="s">
        <v>445</v>
      </c>
      <c r="G173" s="279"/>
      <c r="H173" s="279" t="s">
        <v>512</v>
      </c>
      <c r="I173" s="279" t="s">
        <v>455</v>
      </c>
      <c r="J173" s="279"/>
      <c r="K173" s="327"/>
    </row>
    <row r="174" s="1" customFormat="1" ht="15" customHeight="1">
      <c r="B174" s="304"/>
      <c r="C174" s="279" t="s">
        <v>464</v>
      </c>
      <c r="D174" s="279"/>
      <c r="E174" s="279"/>
      <c r="F174" s="302" t="s">
        <v>451</v>
      </c>
      <c r="G174" s="279"/>
      <c r="H174" s="279" t="s">
        <v>512</v>
      </c>
      <c r="I174" s="279" t="s">
        <v>447</v>
      </c>
      <c r="J174" s="279">
        <v>50</v>
      </c>
      <c r="K174" s="327"/>
    </row>
    <row r="175" s="1" customFormat="1" ht="15" customHeight="1">
      <c r="B175" s="304"/>
      <c r="C175" s="279" t="s">
        <v>472</v>
      </c>
      <c r="D175" s="279"/>
      <c r="E175" s="279"/>
      <c r="F175" s="302" t="s">
        <v>451</v>
      </c>
      <c r="G175" s="279"/>
      <c r="H175" s="279" t="s">
        <v>512</v>
      </c>
      <c r="I175" s="279" t="s">
        <v>447</v>
      </c>
      <c r="J175" s="279">
        <v>50</v>
      </c>
      <c r="K175" s="327"/>
    </row>
    <row r="176" s="1" customFormat="1" ht="15" customHeight="1">
      <c r="B176" s="304"/>
      <c r="C176" s="279" t="s">
        <v>470</v>
      </c>
      <c r="D176" s="279"/>
      <c r="E176" s="279"/>
      <c r="F176" s="302" t="s">
        <v>451</v>
      </c>
      <c r="G176" s="279"/>
      <c r="H176" s="279" t="s">
        <v>512</v>
      </c>
      <c r="I176" s="279" t="s">
        <v>447</v>
      </c>
      <c r="J176" s="279">
        <v>50</v>
      </c>
      <c r="K176" s="327"/>
    </row>
    <row r="177" s="1" customFormat="1" ht="15" customHeight="1">
      <c r="B177" s="304"/>
      <c r="C177" s="279" t="s">
        <v>107</v>
      </c>
      <c r="D177" s="279"/>
      <c r="E177" s="279"/>
      <c r="F177" s="302" t="s">
        <v>445</v>
      </c>
      <c r="G177" s="279"/>
      <c r="H177" s="279" t="s">
        <v>513</v>
      </c>
      <c r="I177" s="279" t="s">
        <v>514</v>
      </c>
      <c r="J177" s="279"/>
      <c r="K177" s="327"/>
    </row>
    <row r="178" s="1" customFormat="1" ht="15" customHeight="1">
      <c r="B178" s="304"/>
      <c r="C178" s="279" t="s">
        <v>59</v>
      </c>
      <c r="D178" s="279"/>
      <c r="E178" s="279"/>
      <c r="F178" s="302" t="s">
        <v>445</v>
      </c>
      <c r="G178" s="279"/>
      <c r="H178" s="279" t="s">
        <v>515</v>
      </c>
      <c r="I178" s="279" t="s">
        <v>516</v>
      </c>
      <c r="J178" s="279">
        <v>1</v>
      </c>
      <c r="K178" s="327"/>
    </row>
    <row r="179" s="1" customFormat="1" ht="15" customHeight="1">
      <c r="B179" s="304"/>
      <c r="C179" s="279" t="s">
        <v>55</v>
      </c>
      <c r="D179" s="279"/>
      <c r="E179" s="279"/>
      <c r="F179" s="302" t="s">
        <v>445</v>
      </c>
      <c r="G179" s="279"/>
      <c r="H179" s="279" t="s">
        <v>517</v>
      </c>
      <c r="I179" s="279" t="s">
        <v>447</v>
      </c>
      <c r="J179" s="279">
        <v>20</v>
      </c>
      <c r="K179" s="327"/>
    </row>
    <row r="180" s="1" customFormat="1" ht="15" customHeight="1">
      <c r="B180" s="304"/>
      <c r="C180" s="279" t="s">
        <v>56</v>
      </c>
      <c r="D180" s="279"/>
      <c r="E180" s="279"/>
      <c r="F180" s="302" t="s">
        <v>445</v>
      </c>
      <c r="G180" s="279"/>
      <c r="H180" s="279" t="s">
        <v>518</v>
      </c>
      <c r="I180" s="279" t="s">
        <v>447</v>
      </c>
      <c r="J180" s="279">
        <v>255</v>
      </c>
      <c r="K180" s="327"/>
    </row>
    <row r="181" s="1" customFormat="1" ht="15" customHeight="1">
      <c r="B181" s="304"/>
      <c r="C181" s="279" t="s">
        <v>108</v>
      </c>
      <c r="D181" s="279"/>
      <c r="E181" s="279"/>
      <c r="F181" s="302" t="s">
        <v>445</v>
      </c>
      <c r="G181" s="279"/>
      <c r="H181" s="279" t="s">
        <v>409</v>
      </c>
      <c r="I181" s="279" t="s">
        <v>447</v>
      </c>
      <c r="J181" s="279">
        <v>10</v>
      </c>
      <c r="K181" s="327"/>
    </row>
    <row r="182" s="1" customFormat="1" ht="15" customHeight="1">
      <c r="B182" s="304"/>
      <c r="C182" s="279" t="s">
        <v>109</v>
      </c>
      <c r="D182" s="279"/>
      <c r="E182" s="279"/>
      <c r="F182" s="302" t="s">
        <v>445</v>
      </c>
      <c r="G182" s="279"/>
      <c r="H182" s="279" t="s">
        <v>519</v>
      </c>
      <c r="I182" s="279" t="s">
        <v>480</v>
      </c>
      <c r="J182" s="279"/>
      <c r="K182" s="327"/>
    </row>
    <row r="183" s="1" customFormat="1" ht="15" customHeight="1">
      <c r="B183" s="304"/>
      <c r="C183" s="279" t="s">
        <v>520</v>
      </c>
      <c r="D183" s="279"/>
      <c r="E183" s="279"/>
      <c r="F183" s="302" t="s">
        <v>445</v>
      </c>
      <c r="G183" s="279"/>
      <c r="H183" s="279" t="s">
        <v>521</v>
      </c>
      <c r="I183" s="279" t="s">
        <v>480</v>
      </c>
      <c r="J183" s="279"/>
      <c r="K183" s="327"/>
    </row>
    <row r="184" s="1" customFormat="1" ht="15" customHeight="1">
      <c r="B184" s="304"/>
      <c r="C184" s="279" t="s">
        <v>509</v>
      </c>
      <c r="D184" s="279"/>
      <c r="E184" s="279"/>
      <c r="F184" s="302" t="s">
        <v>445</v>
      </c>
      <c r="G184" s="279"/>
      <c r="H184" s="279" t="s">
        <v>522</v>
      </c>
      <c r="I184" s="279" t="s">
        <v>480</v>
      </c>
      <c r="J184" s="279"/>
      <c r="K184" s="327"/>
    </row>
    <row r="185" s="1" customFormat="1" ht="15" customHeight="1">
      <c r="B185" s="304"/>
      <c r="C185" s="279" t="s">
        <v>111</v>
      </c>
      <c r="D185" s="279"/>
      <c r="E185" s="279"/>
      <c r="F185" s="302" t="s">
        <v>451</v>
      </c>
      <c r="G185" s="279"/>
      <c r="H185" s="279" t="s">
        <v>523</v>
      </c>
      <c r="I185" s="279" t="s">
        <v>447</v>
      </c>
      <c r="J185" s="279">
        <v>50</v>
      </c>
      <c r="K185" s="327"/>
    </row>
    <row r="186" s="1" customFormat="1" ht="15" customHeight="1">
      <c r="B186" s="304"/>
      <c r="C186" s="279" t="s">
        <v>524</v>
      </c>
      <c r="D186" s="279"/>
      <c r="E186" s="279"/>
      <c r="F186" s="302" t="s">
        <v>451</v>
      </c>
      <c r="G186" s="279"/>
      <c r="H186" s="279" t="s">
        <v>525</v>
      </c>
      <c r="I186" s="279" t="s">
        <v>526</v>
      </c>
      <c r="J186" s="279"/>
      <c r="K186" s="327"/>
    </row>
    <row r="187" s="1" customFormat="1" ht="15" customHeight="1">
      <c r="B187" s="304"/>
      <c r="C187" s="279" t="s">
        <v>527</v>
      </c>
      <c r="D187" s="279"/>
      <c r="E187" s="279"/>
      <c r="F187" s="302" t="s">
        <v>451</v>
      </c>
      <c r="G187" s="279"/>
      <c r="H187" s="279" t="s">
        <v>528</v>
      </c>
      <c r="I187" s="279" t="s">
        <v>526</v>
      </c>
      <c r="J187" s="279"/>
      <c r="K187" s="327"/>
    </row>
    <row r="188" s="1" customFormat="1" ht="15" customHeight="1">
      <c r="B188" s="304"/>
      <c r="C188" s="279" t="s">
        <v>529</v>
      </c>
      <c r="D188" s="279"/>
      <c r="E188" s="279"/>
      <c r="F188" s="302" t="s">
        <v>451</v>
      </c>
      <c r="G188" s="279"/>
      <c r="H188" s="279" t="s">
        <v>530</v>
      </c>
      <c r="I188" s="279" t="s">
        <v>526</v>
      </c>
      <c r="J188" s="279"/>
      <c r="K188" s="327"/>
    </row>
    <row r="189" s="1" customFormat="1" ht="15" customHeight="1">
      <c r="B189" s="304"/>
      <c r="C189" s="340" t="s">
        <v>531</v>
      </c>
      <c r="D189" s="279"/>
      <c r="E189" s="279"/>
      <c r="F189" s="302" t="s">
        <v>451</v>
      </c>
      <c r="G189" s="279"/>
      <c r="H189" s="279" t="s">
        <v>532</v>
      </c>
      <c r="I189" s="279" t="s">
        <v>533</v>
      </c>
      <c r="J189" s="341" t="s">
        <v>534</v>
      </c>
      <c r="K189" s="327"/>
    </row>
    <row r="190" s="16" customFormat="1" ht="15" customHeight="1">
      <c r="B190" s="342"/>
      <c r="C190" s="343" t="s">
        <v>535</v>
      </c>
      <c r="D190" s="344"/>
      <c r="E190" s="344"/>
      <c r="F190" s="345" t="s">
        <v>451</v>
      </c>
      <c r="G190" s="344"/>
      <c r="H190" s="344" t="s">
        <v>536</v>
      </c>
      <c r="I190" s="344" t="s">
        <v>533</v>
      </c>
      <c r="J190" s="346" t="s">
        <v>534</v>
      </c>
      <c r="K190" s="347"/>
    </row>
    <row r="191" s="1" customFormat="1" ht="15" customHeight="1">
      <c r="B191" s="304"/>
      <c r="C191" s="340" t="s">
        <v>44</v>
      </c>
      <c r="D191" s="279"/>
      <c r="E191" s="279"/>
      <c r="F191" s="302" t="s">
        <v>445</v>
      </c>
      <c r="G191" s="279"/>
      <c r="H191" s="276" t="s">
        <v>537</v>
      </c>
      <c r="I191" s="279" t="s">
        <v>538</v>
      </c>
      <c r="J191" s="279"/>
      <c r="K191" s="327"/>
    </row>
    <row r="192" s="1" customFormat="1" ht="15" customHeight="1">
      <c r="B192" s="304"/>
      <c r="C192" s="340" t="s">
        <v>539</v>
      </c>
      <c r="D192" s="279"/>
      <c r="E192" s="279"/>
      <c r="F192" s="302" t="s">
        <v>445</v>
      </c>
      <c r="G192" s="279"/>
      <c r="H192" s="279" t="s">
        <v>540</v>
      </c>
      <c r="I192" s="279" t="s">
        <v>480</v>
      </c>
      <c r="J192" s="279"/>
      <c r="K192" s="327"/>
    </row>
    <row r="193" s="1" customFormat="1" ht="15" customHeight="1">
      <c r="B193" s="304"/>
      <c r="C193" s="340" t="s">
        <v>541</v>
      </c>
      <c r="D193" s="279"/>
      <c r="E193" s="279"/>
      <c r="F193" s="302" t="s">
        <v>445</v>
      </c>
      <c r="G193" s="279"/>
      <c r="H193" s="279" t="s">
        <v>542</v>
      </c>
      <c r="I193" s="279" t="s">
        <v>480</v>
      </c>
      <c r="J193" s="279"/>
      <c r="K193" s="327"/>
    </row>
    <row r="194" s="1" customFormat="1" ht="15" customHeight="1">
      <c r="B194" s="304"/>
      <c r="C194" s="340" t="s">
        <v>543</v>
      </c>
      <c r="D194" s="279"/>
      <c r="E194" s="279"/>
      <c r="F194" s="302" t="s">
        <v>451</v>
      </c>
      <c r="G194" s="279"/>
      <c r="H194" s="279" t="s">
        <v>544</v>
      </c>
      <c r="I194" s="279" t="s">
        <v>480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545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546</v>
      </c>
      <c r="D201" s="349"/>
      <c r="E201" s="349"/>
      <c r="F201" s="349" t="s">
        <v>547</v>
      </c>
      <c r="G201" s="350"/>
      <c r="H201" s="349" t="s">
        <v>548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538</v>
      </c>
      <c r="D203" s="279"/>
      <c r="E203" s="279"/>
      <c r="F203" s="302" t="s">
        <v>45</v>
      </c>
      <c r="G203" s="279"/>
      <c r="H203" s="279" t="s">
        <v>549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46</v>
      </c>
      <c r="G204" s="279"/>
      <c r="H204" s="279" t="s">
        <v>550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49</v>
      </c>
      <c r="G205" s="279"/>
      <c r="H205" s="279" t="s">
        <v>551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47</v>
      </c>
      <c r="G206" s="279"/>
      <c r="H206" s="279" t="s">
        <v>552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48</v>
      </c>
      <c r="G207" s="279"/>
      <c r="H207" s="279" t="s">
        <v>553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492</v>
      </c>
      <c r="D209" s="279"/>
      <c r="E209" s="279"/>
      <c r="F209" s="302" t="s">
        <v>81</v>
      </c>
      <c r="G209" s="279"/>
      <c r="H209" s="279" t="s">
        <v>554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387</v>
      </c>
      <c r="G210" s="279"/>
      <c r="H210" s="279" t="s">
        <v>388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385</v>
      </c>
      <c r="G211" s="279"/>
      <c r="H211" s="279" t="s">
        <v>555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389</v>
      </c>
      <c r="G212" s="340"/>
      <c r="H212" s="331" t="s">
        <v>390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391</v>
      </c>
      <c r="G213" s="340"/>
      <c r="H213" s="331" t="s">
        <v>556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516</v>
      </c>
      <c r="D215" s="279"/>
      <c r="E215" s="279"/>
      <c r="F215" s="302">
        <v>1</v>
      </c>
      <c r="G215" s="340"/>
      <c r="H215" s="331" t="s">
        <v>557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558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559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560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PAVELJIRKC713\Pavel</dc:creator>
  <cp:lastModifiedBy>PAVELJIRKC713\Pavel</cp:lastModifiedBy>
  <dcterms:created xsi:type="dcterms:W3CDTF">2024-06-05T06:13:20Z</dcterms:created>
  <dcterms:modified xsi:type="dcterms:W3CDTF">2024-06-05T06:13:37Z</dcterms:modified>
</cp:coreProperties>
</file>